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berna\Desktop\2025\IZVJEŠTAJI 2025\GODIŠNJI FINANCIJSKI IZVJEŠTAJ 2025\"/>
    </mc:Choice>
  </mc:AlternateContent>
  <xr:revisionPtr revIDLastSave="0" documentId="13_ncr:1_{3BD58A58-8B40-41F9-90A1-2D6BD40B091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F332" i="9"/>
  <c r="E332" i="9"/>
  <c r="B332" i="9"/>
  <c r="H331" i="9"/>
  <c r="G331" i="9"/>
  <c r="E331" i="9" s="1"/>
  <c r="B331" i="9" s="1"/>
  <c r="F331" i="9"/>
  <c r="H330" i="9"/>
  <c r="G330" i="9"/>
  <c r="F330" i="9"/>
  <c r="E330" i="9"/>
  <c r="B330" i="9" s="1"/>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s="1"/>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B317" i="9" s="1"/>
  <c r="E317" i="9"/>
  <c r="F316" i="9"/>
  <c r="F315" i="9"/>
  <c r="F314" i="9"/>
  <c r="H313" i="9"/>
  <c r="G313" i="9"/>
  <c r="F313" i="9"/>
  <c r="B313" i="9" s="1"/>
  <c r="E313" i="9"/>
  <c r="H312" i="9"/>
  <c r="G312" i="9"/>
  <c r="F312" i="9"/>
  <c r="H311" i="9"/>
  <c r="G311" i="9"/>
  <c r="F311" i="9"/>
  <c r="F310" i="9"/>
  <c r="F309" i="9"/>
  <c r="F308" i="9"/>
  <c r="H307" i="9"/>
  <c r="G307" i="9"/>
  <c r="F307" i="9"/>
  <c r="F306" i="9"/>
  <c r="H305" i="9"/>
  <c r="G305" i="9"/>
  <c r="F305" i="9"/>
  <c r="E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F291" i="9" s="1"/>
  <c r="E291" i="9"/>
  <c r="B291" i="9" s="1"/>
  <c r="M290" i="9"/>
  <c r="L290" i="9"/>
  <c r="F290" i="9" s="1"/>
  <c r="B290" i="9" s="1"/>
  <c r="E290" i="9"/>
  <c r="M289" i="9"/>
  <c r="L289" i="9"/>
  <c r="F289" i="9" s="1"/>
  <c r="B289" i="9" s="1"/>
  <c r="E289" i="9"/>
  <c r="M288" i="9"/>
  <c r="L288" i="9"/>
  <c r="F288" i="9" s="1"/>
  <c r="B288" i="9" s="1"/>
  <c r="E288" i="9"/>
  <c r="M287" i="9"/>
  <c r="L287" i="9"/>
  <c r="F287" i="9"/>
  <c r="E287" i="9"/>
  <c r="B287" i="9" s="1"/>
  <c r="M286" i="9"/>
  <c r="L286" i="9"/>
  <c r="F286" i="9"/>
  <c r="B286" i="9" s="1"/>
  <c r="E286" i="9"/>
  <c r="M285" i="9"/>
  <c r="L285" i="9"/>
  <c r="F285" i="9" s="1"/>
  <c r="E285" i="9"/>
  <c r="M284" i="9"/>
  <c r="F284" i="9" s="1"/>
  <c r="L284" i="9"/>
  <c r="E284" i="9"/>
  <c r="M283" i="9"/>
  <c r="L283" i="9"/>
  <c r="F283" i="9" s="1"/>
  <c r="E283" i="9"/>
  <c r="M282" i="9"/>
  <c r="L282" i="9"/>
  <c r="F282" i="9" s="1"/>
  <c r="B282" i="9" s="1"/>
  <c r="E282" i="9"/>
  <c r="M281" i="9"/>
  <c r="L281" i="9"/>
  <c r="F281" i="9" s="1"/>
  <c r="B281" i="9" s="1"/>
  <c r="E281" i="9"/>
  <c r="M280" i="9"/>
  <c r="F280" i="9" s="1"/>
  <c r="B280" i="9" s="1"/>
  <c r="L280" i="9"/>
  <c r="E280" i="9"/>
  <c r="M279" i="9"/>
  <c r="L279" i="9"/>
  <c r="F279" i="9"/>
  <c r="E279" i="9"/>
  <c r="M278" i="9"/>
  <c r="L278" i="9"/>
  <c r="F278" i="9"/>
  <c r="B278" i="9" s="1"/>
  <c r="E278" i="9"/>
  <c r="M277" i="9"/>
  <c r="L277" i="9"/>
  <c r="E277" i="9"/>
  <c r="M276" i="9"/>
  <c r="F276" i="9" s="1"/>
  <c r="L276" i="9"/>
  <c r="E276" i="9"/>
  <c r="B276" i="9" s="1"/>
  <c r="M275" i="9"/>
  <c r="L275" i="9"/>
  <c r="F275" i="9" s="1"/>
  <c r="E275" i="9"/>
  <c r="B275" i="9" s="1"/>
  <c r="M274" i="9"/>
  <c r="L274" i="9"/>
  <c r="F274" i="9" s="1"/>
  <c r="B274" i="9" s="1"/>
  <c r="E274" i="9"/>
  <c r="M273" i="9"/>
  <c r="L273" i="9"/>
  <c r="F273" i="9" s="1"/>
  <c r="B273" i="9" s="1"/>
  <c r="E273" i="9"/>
  <c r="M272" i="9"/>
  <c r="F272" i="9" s="1"/>
  <c r="B272" i="9" s="1"/>
  <c r="L272" i="9"/>
  <c r="E272" i="9"/>
  <c r="M271" i="9"/>
  <c r="L271" i="9"/>
  <c r="F271" i="9"/>
  <c r="E271" i="9"/>
  <c r="B271" i="9" s="1"/>
  <c r="M270" i="9"/>
  <c r="L270" i="9"/>
  <c r="F270" i="9"/>
  <c r="B270" i="9" s="1"/>
  <c r="E270" i="9"/>
  <c r="M269" i="9"/>
  <c r="L269" i="9"/>
  <c r="F269" i="9" s="1"/>
  <c r="E269" i="9"/>
  <c r="M268" i="9"/>
  <c r="F268" i="9" s="1"/>
  <c r="L268" i="9"/>
  <c r="E268" i="9"/>
  <c r="B268" i="9" s="1"/>
  <c r="M267" i="9"/>
  <c r="L267" i="9"/>
  <c r="F267" i="9" s="1"/>
  <c r="E267" i="9"/>
  <c r="M266" i="9"/>
  <c r="L266" i="9"/>
  <c r="F266" i="9" s="1"/>
  <c r="B266" i="9" s="1"/>
  <c r="E266" i="9"/>
  <c r="M265" i="9"/>
  <c r="L265" i="9"/>
  <c r="F265" i="9" s="1"/>
  <c r="B265" i="9" s="1"/>
  <c r="E265" i="9"/>
  <c r="M264" i="9"/>
  <c r="L264" i="9"/>
  <c r="F264" i="9" s="1"/>
  <c r="B264" i="9" s="1"/>
  <c r="E264" i="9"/>
  <c r="M263" i="9"/>
  <c r="L263" i="9"/>
  <c r="F263" i="9"/>
  <c r="E263" i="9"/>
  <c r="M262" i="9"/>
  <c r="L262" i="9"/>
  <c r="F262" i="9"/>
  <c r="B262" i="9" s="1"/>
  <c r="E262" i="9"/>
  <c r="M261" i="9"/>
  <c r="L261" i="9"/>
  <c r="E261" i="9"/>
  <c r="M260" i="9"/>
  <c r="F260" i="9" s="1"/>
  <c r="L260" i="9"/>
  <c r="E260" i="9"/>
  <c r="B260" i="9" s="1"/>
  <c r="M259" i="9"/>
  <c r="L259" i="9"/>
  <c r="F259" i="9" s="1"/>
  <c r="E259" i="9"/>
  <c r="B259" i="9" s="1"/>
  <c r="M258" i="9"/>
  <c r="L258" i="9"/>
  <c r="F258" i="9" s="1"/>
  <c r="B258" i="9" s="1"/>
  <c r="E258" i="9"/>
  <c r="M257" i="9"/>
  <c r="L257" i="9"/>
  <c r="F257" i="9" s="1"/>
  <c r="E257" i="9"/>
  <c r="B257" i="9"/>
  <c r="M256" i="9"/>
  <c r="L256" i="9"/>
  <c r="F256" i="9" s="1"/>
  <c r="B256" i="9" s="1"/>
  <c r="E256" i="9"/>
  <c r="M255" i="9"/>
  <c r="L255" i="9"/>
  <c r="F255" i="9"/>
  <c r="E255" i="9"/>
  <c r="B255" i="9" s="1"/>
  <c r="M254" i="9"/>
  <c r="L254" i="9"/>
  <c r="F254" i="9"/>
  <c r="B254" i="9" s="1"/>
  <c r="E254" i="9"/>
  <c r="M253" i="9"/>
  <c r="L253" i="9"/>
  <c r="F253" i="9" s="1"/>
  <c r="E253" i="9"/>
  <c r="M252" i="9"/>
  <c r="F252" i="9" s="1"/>
  <c r="L252" i="9"/>
  <c r="E252" i="9"/>
  <c r="B252" i="9" s="1"/>
  <c r="M251" i="9"/>
  <c r="L251" i="9"/>
  <c r="F251" i="9" s="1"/>
  <c r="E251" i="9"/>
  <c r="M250" i="9"/>
  <c r="L250" i="9"/>
  <c r="F250" i="9" s="1"/>
  <c r="B250" i="9" s="1"/>
  <c r="E250" i="9"/>
  <c r="M249" i="9"/>
  <c r="L249" i="9"/>
  <c r="F249" i="9" s="1"/>
  <c r="E249" i="9"/>
  <c r="B249" i="9"/>
  <c r="M248" i="9"/>
  <c r="L248" i="9"/>
  <c r="F248" i="9" s="1"/>
  <c r="B248" i="9" s="1"/>
  <c r="E248" i="9"/>
  <c r="M247" i="9"/>
  <c r="L247" i="9"/>
  <c r="F247" i="9"/>
  <c r="E247" i="9"/>
  <c r="M246" i="9"/>
  <c r="L246" i="9"/>
  <c r="F246" i="9"/>
  <c r="B246" i="9" s="1"/>
  <c r="E246" i="9"/>
  <c r="M245" i="9"/>
  <c r="L245" i="9"/>
  <c r="E245" i="9"/>
  <c r="M244" i="9"/>
  <c r="L244" i="9"/>
  <c r="F244" i="9" s="1"/>
  <c r="E244" i="9"/>
  <c r="M243" i="9"/>
  <c r="L243" i="9"/>
  <c r="F243" i="9" s="1"/>
  <c r="E243" i="9"/>
  <c r="B243" i="9" s="1"/>
  <c r="M242" i="9"/>
  <c r="L242" i="9"/>
  <c r="F242" i="9" s="1"/>
  <c r="B242" i="9" s="1"/>
  <c r="E242" i="9"/>
  <c r="M241" i="9"/>
  <c r="L241" i="9"/>
  <c r="F241" i="9" s="1"/>
  <c r="E241" i="9"/>
  <c r="B241" i="9"/>
  <c r="M240" i="9"/>
  <c r="L240" i="9"/>
  <c r="F240" i="9" s="1"/>
  <c r="B240" i="9" s="1"/>
  <c r="E240" i="9"/>
  <c r="M239" i="9"/>
  <c r="L239" i="9"/>
  <c r="F239" i="9"/>
  <c r="E239" i="9"/>
  <c r="B239" i="9" s="1"/>
  <c r="M238" i="9"/>
  <c r="L238" i="9"/>
  <c r="F238" i="9"/>
  <c r="B238" i="9" s="1"/>
  <c r="E238" i="9"/>
  <c r="M237" i="9"/>
  <c r="L237" i="9"/>
  <c r="F237" i="9" s="1"/>
  <c r="E237" i="9"/>
  <c r="M236" i="9"/>
  <c r="L236" i="9"/>
  <c r="E236" i="9"/>
  <c r="M235" i="9"/>
  <c r="L235" i="9"/>
  <c r="F235" i="9" s="1"/>
  <c r="E235" i="9"/>
  <c r="M234" i="9"/>
  <c r="L234" i="9"/>
  <c r="F234" i="9" s="1"/>
  <c r="E234" i="9"/>
  <c r="B234" i="9" s="1"/>
  <c r="M233" i="9"/>
  <c r="L233" i="9"/>
  <c r="F233" i="9" s="1"/>
  <c r="E233" i="9"/>
  <c r="B233" i="9"/>
  <c r="M232" i="9"/>
  <c r="L232" i="9"/>
  <c r="F232" i="9" s="1"/>
  <c r="B232" i="9" s="1"/>
  <c r="E232" i="9"/>
  <c r="M231" i="9"/>
  <c r="L231" i="9"/>
  <c r="F231" i="9"/>
  <c r="E231" i="9"/>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E170" i="9"/>
  <c r="B170" i="9" s="1"/>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F163" i="9"/>
  <c r="E163" i="9"/>
  <c r="B163" i="9" s="1"/>
  <c r="H162" i="9"/>
  <c r="G162" i="9"/>
  <c r="F162" i="9"/>
  <c r="E162" i="9"/>
  <c r="B162" i="9" s="1"/>
  <c r="H161" i="9"/>
  <c r="G161" i="9"/>
  <c r="E161" i="9" s="1"/>
  <c r="B161" i="9" s="1"/>
  <c r="F161" i="9"/>
  <c r="H160" i="9"/>
  <c r="G160" i="9"/>
  <c r="E160" i="9" s="1"/>
  <c r="B160" i="9" s="1"/>
  <c r="F160" i="9"/>
  <c r="H159" i="9"/>
  <c r="G159" i="9"/>
  <c r="E159" i="9" s="1"/>
  <c r="B159" i="9" s="1"/>
  <c r="F159" i="9"/>
  <c r="H158" i="9"/>
  <c r="G158" i="9"/>
  <c r="F158" i="9"/>
  <c r="E158" i="9"/>
  <c r="H157" i="9"/>
  <c r="G157" i="9"/>
  <c r="E157" i="9" s="1"/>
  <c r="B157" i="9" s="1"/>
  <c r="F157" i="9"/>
  <c r="F156" i="9"/>
  <c r="H155" i="9"/>
  <c r="G155" i="9"/>
  <c r="E155" i="9" s="1"/>
  <c r="B155" i="9" s="1"/>
  <c r="F155" i="9"/>
  <c r="H154" i="9"/>
  <c r="G154" i="9"/>
  <c r="F154" i="9"/>
  <c r="E154" i="9"/>
  <c r="B154" i="9" s="1"/>
  <c r="H153" i="9"/>
  <c r="G153" i="9"/>
  <c r="E153" i="9" s="1"/>
  <c r="B153" i="9" s="1"/>
  <c r="F153" i="9"/>
  <c r="H152" i="9"/>
  <c r="G152" i="9"/>
  <c r="F152" i="9"/>
  <c r="H151" i="9"/>
  <c r="G151" i="9"/>
  <c r="F151" i="9"/>
  <c r="E151" i="9"/>
  <c r="B151" i="9" s="1"/>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E145" i="9" s="1"/>
  <c r="B145" i="9" s="1"/>
  <c r="F145" i="9"/>
  <c r="H144" i="9"/>
  <c r="G144" i="9"/>
  <c r="F144" i="9"/>
  <c r="H143" i="9"/>
  <c r="G143" i="9"/>
  <c r="F143" i="9"/>
  <c r="E143" i="9"/>
  <c r="B143" i="9" s="1"/>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E131" i="9" s="1"/>
  <c r="B131" i="9" s="1"/>
  <c r="F131" i="9"/>
  <c r="H130" i="9"/>
  <c r="G130" i="9"/>
  <c r="E130" i="9" s="1"/>
  <c r="F130" i="9"/>
  <c r="H129" i="9"/>
  <c r="G129" i="9"/>
  <c r="E129" i="9" s="1"/>
  <c r="B129" i="9" s="1"/>
  <c r="F129" i="9"/>
  <c r="H128" i="9"/>
  <c r="G128" i="9"/>
  <c r="F128" i="9"/>
  <c r="H127" i="9"/>
  <c r="G127" i="9"/>
  <c r="F127" i="9"/>
  <c r="E127" i="9"/>
  <c r="B127" i="9" s="1"/>
  <c r="H126" i="9"/>
  <c r="G126" i="9"/>
  <c r="F126" i="9"/>
  <c r="E126" i="9"/>
  <c r="B126" i="9" s="1"/>
  <c r="H125" i="9"/>
  <c r="G125" i="9"/>
  <c r="E125" i="9" s="1"/>
  <c r="B125" i="9" s="1"/>
  <c r="F125" i="9"/>
  <c r="H124" i="9"/>
  <c r="G124" i="9"/>
  <c r="E124" i="9" s="1"/>
  <c r="F124" i="9"/>
  <c r="B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F116" i="9"/>
  <c r="B116" i="9"/>
  <c r="H115" i="9"/>
  <c r="G115" i="9"/>
  <c r="E115" i="9" s="1"/>
  <c r="B115" i="9" s="1"/>
  <c r="F115" i="9"/>
  <c r="H114" i="9"/>
  <c r="G114" i="9"/>
  <c r="F114" i="9"/>
  <c r="E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F100" i="9"/>
  <c r="B100" i="9"/>
  <c r="H99" i="9"/>
  <c r="G99" i="9"/>
  <c r="E99" i="9" s="1"/>
  <c r="B99" i="9" s="1"/>
  <c r="F99" i="9"/>
  <c r="H98" i="9"/>
  <c r="G98" i="9"/>
  <c r="F98" i="9"/>
  <c r="E98" i="9"/>
  <c r="H97" i="9"/>
  <c r="G97" i="9"/>
  <c r="F97" i="9"/>
  <c r="E97" i="9"/>
  <c r="B97" i="9" s="1"/>
  <c r="H96" i="9"/>
  <c r="G96" i="9"/>
  <c r="F96" i="9"/>
  <c r="H95" i="9"/>
  <c r="G95" i="9"/>
  <c r="F95" i="9"/>
  <c r="E95" i="9"/>
  <c r="B95" i="9" s="1"/>
  <c r="H94" i="9"/>
  <c r="G94" i="9"/>
  <c r="F94" i="9"/>
  <c r="E94" i="9"/>
  <c r="B94" i="9" s="1"/>
  <c r="H93" i="9"/>
  <c r="G93" i="9"/>
  <c r="E93" i="9" s="1"/>
  <c r="B93" i="9" s="1"/>
  <c r="F93" i="9"/>
  <c r="H92" i="9"/>
  <c r="G92" i="9"/>
  <c r="E92" i="9" s="1"/>
  <c r="F92" i="9"/>
  <c r="B92" i="9"/>
  <c r="H91" i="9"/>
  <c r="G91" i="9"/>
  <c r="E91" i="9" s="1"/>
  <c r="B91" i="9" s="1"/>
  <c r="F91" i="9"/>
  <c r="H90" i="9"/>
  <c r="G90" i="9"/>
  <c r="E90" i="9" s="1"/>
  <c r="B90" i="9" s="1"/>
  <c r="F90" i="9"/>
  <c r="H89" i="9"/>
  <c r="G89" i="9"/>
  <c r="F89" i="9"/>
  <c r="E89" i="9"/>
  <c r="B89" i="9" s="1"/>
  <c r="H88" i="9"/>
  <c r="G88" i="9"/>
  <c r="F88" i="9"/>
  <c r="H87" i="9"/>
  <c r="G87" i="9"/>
  <c r="F87" i="9"/>
  <c r="E87" i="9"/>
  <c r="B87" i="9" s="1"/>
  <c r="H86" i="9"/>
  <c r="G86" i="9"/>
  <c r="F86" i="9"/>
  <c r="E86" i="9"/>
  <c r="B86" i="9" s="1"/>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E75" i="9" s="1"/>
  <c r="B75" i="9" s="1"/>
  <c r="F75" i="9"/>
  <c r="H74" i="9"/>
  <c r="G74" i="9"/>
  <c r="E74" i="9" s="1"/>
  <c r="F74" i="9"/>
  <c r="H73" i="9"/>
  <c r="G73" i="9"/>
  <c r="E73" i="9" s="1"/>
  <c r="B73" i="9" s="1"/>
  <c r="F73" i="9"/>
  <c r="H72" i="9"/>
  <c r="G72" i="9"/>
  <c r="F72" i="9"/>
  <c r="H71" i="9"/>
  <c r="G71" i="9"/>
  <c r="F71" i="9"/>
  <c r="E71" i="9"/>
  <c r="B71" i="9" s="1"/>
  <c r="H70" i="9"/>
  <c r="G70" i="9"/>
  <c r="F70" i="9"/>
  <c r="E70" i="9"/>
  <c r="B70" i="9" s="1"/>
  <c r="H69" i="9"/>
  <c r="G69" i="9"/>
  <c r="E69" i="9" s="1"/>
  <c r="B69" i="9" s="1"/>
  <c r="F69" i="9"/>
  <c r="H68" i="9"/>
  <c r="G68" i="9"/>
  <c r="E68" i="9" s="1"/>
  <c r="F68" i="9"/>
  <c r="B68" i="9"/>
  <c r="H67" i="9"/>
  <c r="G67" i="9"/>
  <c r="F67" i="9"/>
  <c r="E67" i="9"/>
  <c r="B67" i="9"/>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E59" i="9" s="1"/>
  <c r="B59" i="9" s="1"/>
  <c r="F59" i="9"/>
  <c r="H58" i="9"/>
  <c r="G58" i="9"/>
  <c r="F58" i="9"/>
  <c r="E58" i="9"/>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F52" i="9"/>
  <c r="B52" i="9"/>
  <c r="H51" i="9"/>
  <c r="E51" i="9" s="1"/>
  <c r="B51" i="9" s="1"/>
  <c r="G51" i="9"/>
  <c r="F51" i="9"/>
  <c r="H50" i="9"/>
  <c r="G50" i="9"/>
  <c r="F50" i="9"/>
  <c r="E50" i="9"/>
  <c r="H49" i="9"/>
  <c r="G49" i="9"/>
  <c r="E49" i="9" s="1"/>
  <c r="B49" i="9" s="1"/>
  <c r="F49" i="9"/>
  <c r="H48" i="9"/>
  <c r="G48" i="9"/>
  <c r="E48" i="9" s="1"/>
  <c r="B48" i="9" s="1"/>
  <c r="F48" i="9"/>
  <c r="H47" i="9"/>
  <c r="G47" i="9"/>
  <c r="F47" i="9"/>
  <c r="E47" i="9"/>
  <c r="B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F40" i="9"/>
  <c r="H39" i="9"/>
  <c r="G39" i="9"/>
  <c r="F39" i="9"/>
  <c r="E39" i="9"/>
  <c r="B39" i="9" s="1"/>
  <c r="H38" i="9"/>
  <c r="G38" i="9"/>
  <c r="F38" i="9"/>
  <c r="E38" i="9"/>
  <c r="B38" i="9" s="1"/>
  <c r="H37" i="9"/>
  <c r="G37" i="9"/>
  <c r="F37" i="9"/>
  <c r="H36" i="9"/>
  <c r="G36" i="9"/>
  <c r="F36" i="9"/>
  <c r="H35" i="9"/>
  <c r="E35" i="9" s="1"/>
  <c r="B35" i="9" s="1"/>
  <c r="G35" i="9"/>
  <c r="F35" i="9"/>
  <c r="H34" i="9"/>
  <c r="G34" i="9"/>
  <c r="F34" i="9"/>
  <c r="E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I3" i="9"/>
  <c r="H3" i="9"/>
  <c r="G3" i="9"/>
  <c r="D104" i="8"/>
  <c r="D97" i="8"/>
  <c r="D92" i="8"/>
  <c r="D87" i="8"/>
  <c r="D82" i="8"/>
  <c r="D77" i="8"/>
  <c r="D72" i="8"/>
  <c r="D67" i="8"/>
  <c r="D62" i="8"/>
  <c r="D57" i="8"/>
  <c r="D52" i="8"/>
  <c r="D51" i="8" s="1"/>
  <c r="D46" i="8"/>
  <c r="D37" i="8"/>
  <c r="D27" i="8"/>
  <c r="D25" i="8" s="1"/>
  <c r="C1602" i="1" s="1"/>
  <c r="H1602" i="1" s="1"/>
  <c r="D18" i="8"/>
  <c r="D8" i="8"/>
  <c r="E44" i="7"/>
  <c r="D44" i="7"/>
  <c r="E39" i="7"/>
  <c r="E38" i="7" s="1"/>
  <c r="D39" i="7"/>
  <c r="D38" i="7" s="1"/>
  <c r="E30" i="7"/>
  <c r="E22" i="7" s="1"/>
  <c r="D30" i="7"/>
  <c r="D22" i="7" s="1"/>
  <c r="E23" i="7"/>
  <c r="D23" i="7"/>
  <c r="E14" i="7"/>
  <c r="D14" i="7"/>
  <c r="E7" i="7"/>
  <c r="E6" i="7" s="1"/>
  <c r="D7" i="7"/>
  <c r="D6" i="7" s="1"/>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E76" i="5"/>
  <c r="D76" i="5"/>
  <c r="F76" i="5" s="1"/>
  <c r="F75" i="5"/>
  <c r="F74" i="5"/>
  <c r="F73" i="5"/>
  <c r="F72" i="5"/>
  <c r="E71" i="5"/>
  <c r="E70" i="5" s="1"/>
  <c r="D71" i="5"/>
  <c r="F71" i="5" s="1"/>
  <c r="E69" i="5"/>
  <c r="I23" i="3"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E584" i="4" s="1"/>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F428" i="4" s="1"/>
  <c r="E427" i="4"/>
  <c r="D427" i="4"/>
  <c r="D648" i="4" s="1"/>
  <c r="F648" i="4" s="1"/>
  <c r="E426" i="4"/>
  <c r="E647" i="4" s="1"/>
  <c r="D641" i="1" s="1"/>
  <c r="D426" i="4"/>
  <c r="F421" i="4"/>
  <c r="F420" i="4"/>
  <c r="F419" i="4"/>
  <c r="F416" i="4"/>
  <c r="F415" i="4"/>
  <c r="F414" i="4"/>
  <c r="F413" i="4"/>
  <c r="E412" i="4"/>
  <c r="D412" i="4"/>
  <c r="F412" i="4" s="1"/>
  <c r="F411" i="4"/>
  <c r="E410" i="4"/>
  <c r="D410" i="4"/>
  <c r="F410" i="4" s="1"/>
  <c r="F409" i="4"/>
  <c r="F408" i="4"/>
  <c r="E407" i="4"/>
  <c r="E406" i="4" s="1"/>
  <c r="E360"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D362"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E309" i="4" s="1"/>
  <c r="E308" i="4" s="1"/>
  <c r="E417" i="4" s="1"/>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F163" i="4"/>
  <c r="F162" i="4"/>
  <c r="F161" i="4"/>
  <c r="E160" i="4"/>
  <c r="D160" i="4"/>
  <c r="F160" i="4" s="1"/>
  <c r="F159" i="4"/>
  <c r="F158" i="4"/>
  <c r="F157" i="4"/>
  <c r="F156" i="4"/>
  <c r="F155" i="4"/>
  <c r="E154" i="4"/>
  <c r="D154" i="4"/>
  <c r="E153" i="4"/>
  <c r="D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1" i="4"/>
  <c r="F80" i="4"/>
  <c r="F79" i="4"/>
  <c r="F78" i="4"/>
  <c r="E77" i="4"/>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D1578" i="1"/>
  <c r="C1578" i="1"/>
  <c r="D1577" i="1"/>
  <c r="C1577" i="1"/>
  <c r="H1577" i="1" s="1"/>
  <c r="D1576" i="1"/>
  <c r="C1576" i="1"/>
  <c r="J1576" i="1" s="1"/>
  <c r="D1575" i="1"/>
  <c r="C1575" i="1"/>
  <c r="D1574" i="1"/>
  <c r="C1574" i="1"/>
  <c r="D1573" i="1"/>
  <c r="C1573" i="1"/>
  <c r="J1573" i="1" s="1"/>
  <c r="D1572" i="1"/>
  <c r="C1572" i="1"/>
  <c r="H1572" i="1" s="1"/>
  <c r="D1571" i="1"/>
  <c r="C1571" i="1"/>
  <c r="H1571" i="1" s="1"/>
  <c r="D1570" i="1"/>
  <c r="C1570" i="1"/>
  <c r="D1569" i="1"/>
  <c r="C1569" i="1"/>
  <c r="J1569" i="1" s="1"/>
  <c r="D1568" i="1"/>
  <c r="C1568" i="1"/>
  <c r="J1568" i="1" s="1"/>
  <c r="D1567" i="1"/>
  <c r="C1567" i="1"/>
  <c r="J1567" i="1" s="1"/>
  <c r="D1566" i="1"/>
  <c r="C1566" i="1"/>
  <c r="D1565" i="1"/>
  <c r="C1565" i="1"/>
  <c r="J1565" i="1" s="1"/>
  <c r="D1564" i="1"/>
  <c r="C1564" i="1"/>
  <c r="J1564" i="1" s="1"/>
  <c r="D1563" i="1"/>
  <c r="C1563" i="1"/>
  <c r="H1563" i="1" s="1"/>
  <c r="D1562" i="1"/>
  <c r="C1562" i="1"/>
  <c r="D1561" i="1"/>
  <c r="C1561" i="1"/>
  <c r="J1561" i="1" s="1"/>
  <c r="D1560" i="1"/>
  <c r="C1560" i="1"/>
  <c r="J1560" i="1" s="1"/>
  <c r="D1559" i="1"/>
  <c r="C1559" i="1"/>
  <c r="J1559" i="1" s="1"/>
  <c r="D1558" i="1"/>
  <c r="C1558" i="1"/>
  <c r="D1557" i="1"/>
  <c r="C1557" i="1"/>
  <c r="J1557" i="1" s="1"/>
  <c r="D1556" i="1"/>
  <c r="C1556" i="1"/>
  <c r="H1556" i="1" s="1"/>
  <c r="D1555" i="1"/>
  <c r="C1555" i="1"/>
  <c r="H1555" i="1" s="1"/>
  <c r="D1554" i="1"/>
  <c r="C1554" i="1"/>
  <c r="D1553" i="1"/>
  <c r="C1553" i="1"/>
  <c r="J1553" i="1" s="1"/>
  <c r="D1552" i="1"/>
  <c r="C1552" i="1"/>
  <c r="J1552" i="1" s="1"/>
  <c r="D1551" i="1"/>
  <c r="C1551" i="1"/>
  <c r="J1551" i="1" s="1"/>
  <c r="D1550" i="1"/>
  <c r="C1550" i="1"/>
  <c r="D1549" i="1"/>
  <c r="C1549" i="1"/>
  <c r="J1549" i="1" s="1"/>
  <c r="D1548" i="1"/>
  <c r="C1548" i="1"/>
  <c r="J1548" i="1" s="1"/>
  <c r="D1547" i="1"/>
  <c r="C1547" i="1"/>
  <c r="J1547" i="1" s="1"/>
  <c r="D1546" i="1"/>
  <c r="C1546" i="1"/>
  <c r="D1545" i="1"/>
  <c r="C1545" i="1"/>
  <c r="J1545" i="1" s="1"/>
  <c r="D1544" i="1"/>
  <c r="C1544" i="1"/>
  <c r="J1544" i="1" s="1"/>
  <c r="D1543" i="1"/>
  <c r="C1543" i="1"/>
  <c r="J1543" i="1" s="1"/>
  <c r="D1542" i="1"/>
  <c r="C1542" i="1"/>
  <c r="D1541" i="1"/>
  <c r="C1541" i="1"/>
  <c r="J1541" i="1" s="1"/>
  <c r="D1540" i="1"/>
  <c r="C1540" i="1"/>
  <c r="H1540" i="1" s="1"/>
  <c r="D1539" i="1"/>
  <c r="C1539" i="1"/>
  <c r="H1539" i="1" s="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C1526" i="1"/>
  <c r="D1524" i="1"/>
  <c r="C1524" i="1"/>
  <c r="H1524" i="1" s="1"/>
  <c r="D1523" i="1"/>
  <c r="C1523" i="1"/>
  <c r="D1522" i="1"/>
  <c r="C1522" i="1"/>
  <c r="H1522" i="1" s="1"/>
  <c r="D1521" i="1"/>
  <c r="C1521" i="1"/>
  <c r="D1520" i="1"/>
  <c r="C1520" i="1"/>
  <c r="H1520" i="1" s="1"/>
  <c r="D1519" i="1"/>
  <c r="C1519" i="1"/>
  <c r="D1518" i="1"/>
  <c r="C1518" i="1"/>
  <c r="H1518" i="1" s="1"/>
  <c r="D1517" i="1"/>
  <c r="C1517" i="1"/>
  <c r="D1516" i="1"/>
  <c r="C1516" i="1"/>
  <c r="D1515" i="1"/>
  <c r="C1515" i="1"/>
  <c r="D1514" i="1"/>
  <c r="C1514" i="1"/>
  <c r="H1514" i="1" s="1"/>
  <c r="D1513" i="1"/>
  <c r="C1513" i="1"/>
  <c r="D1512" i="1"/>
  <c r="C1512" i="1"/>
  <c r="H1512" i="1" s="1"/>
  <c r="D1511" i="1"/>
  <c r="C1511" i="1"/>
  <c r="D1510" i="1"/>
  <c r="D1509" i="1"/>
  <c r="C1509" i="1"/>
  <c r="D1508" i="1"/>
  <c r="C1508" i="1"/>
  <c r="H1508" i="1" s="1"/>
  <c r="D1507" i="1"/>
  <c r="C1507" i="1"/>
  <c r="D1506" i="1"/>
  <c r="C1506" i="1"/>
  <c r="H1506" i="1" s="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5" i="1"/>
  <c r="D1484" i="1"/>
  <c r="C1484" i="1"/>
  <c r="H1484" i="1" s="1"/>
  <c r="D1483" i="1"/>
  <c r="C1483" i="1"/>
  <c r="D1482" i="1"/>
  <c r="C1482" i="1"/>
  <c r="H1482" i="1" s="1"/>
  <c r="D1481" i="1"/>
  <c r="C1481" i="1"/>
  <c r="H1481" i="1" s="1"/>
  <c r="D1480" i="1"/>
  <c r="C1480" i="1"/>
  <c r="H1480" i="1" s="1"/>
  <c r="D1479" i="1"/>
  <c r="C1479" i="1"/>
  <c r="D1478" i="1"/>
  <c r="C1478" i="1"/>
  <c r="H1478" i="1" s="1"/>
  <c r="D1477" i="1"/>
  <c r="C1477" i="1"/>
  <c r="H1477" i="1" s="1"/>
  <c r="D1476" i="1"/>
  <c r="C1476" i="1"/>
  <c r="H1476" i="1" s="1"/>
  <c r="D1475" i="1"/>
  <c r="C1475" i="1"/>
  <c r="D1474" i="1"/>
  <c r="C1474" i="1"/>
  <c r="H1474" i="1" s="1"/>
  <c r="D1473" i="1"/>
  <c r="C1473" i="1"/>
  <c r="H1473" i="1" s="1"/>
  <c r="D1472" i="1"/>
  <c r="C1472" i="1"/>
  <c r="H1472" i="1" s="1"/>
  <c r="D1471" i="1"/>
  <c r="C1471" i="1"/>
  <c r="D1470" i="1"/>
  <c r="C1470" i="1"/>
  <c r="H1470" i="1" s="1"/>
  <c r="D1469" i="1"/>
  <c r="C1469" i="1"/>
  <c r="H1469" i="1" s="1"/>
  <c r="D1468" i="1"/>
  <c r="C1468" i="1"/>
  <c r="H1468" i="1" s="1"/>
  <c r="D1467" i="1"/>
  <c r="C1467" i="1"/>
  <c r="D1466" i="1"/>
  <c r="C1466" i="1"/>
  <c r="H1466" i="1" s="1"/>
  <c r="D1465" i="1"/>
  <c r="C1465" i="1"/>
  <c r="H1465" i="1" s="1"/>
  <c r="D1464" i="1"/>
  <c r="C1464" i="1"/>
  <c r="H1464" i="1" s="1"/>
  <c r="D1463" i="1"/>
  <c r="C1463" i="1"/>
  <c r="D1462" i="1"/>
  <c r="C1462" i="1"/>
  <c r="H1462" i="1" s="1"/>
  <c r="D1461" i="1"/>
  <c r="C1461" i="1"/>
  <c r="H1461" i="1" s="1"/>
  <c r="D1460" i="1"/>
  <c r="C1460" i="1"/>
  <c r="H1460" i="1" s="1"/>
  <c r="D1459" i="1"/>
  <c r="C1459" i="1"/>
  <c r="D1458" i="1"/>
  <c r="C1458" i="1"/>
  <c r="H1458" i="1" s="1"/>
  <c r="D1457" i="1"/>
  <c r="C1457" i="1"/>
  <c r="H1457" i="1" s="1"/>
  <c r="D1456" i="1"/>
  <c r="C1456" i="1"/>
  <c r="H1456" i="1" s="1"/>
  <c r="D1455" i="1"/>
  <c r="C1455" i="1"/>
  <c r="D1454" i="1"/>
  <c r="C1454" i="1"/>
  <c r="H1454" i="1" s="1"/>
  <c r="D1453" i="1"/>
  <c r="C1453" i="1"/>
  <c r="H1453" i="1" s="1"/>
  <c r="D1452" i="1"/>
  <c r="C1452" i="1"/>
  <c r="H1452" i="1" s="1"/>
  <c r="D1451" i="1"/>
  <c r="C1451" i="1"/>
  <c r="D1450" i="1"/>
  <c r="C1450" i="1"/>
  <c r="H1450" i="1" s="1"/>
  <c r="D1449" i="1"/>
  <c r="C1449" i="1"/>
  <c r="H1449" i="1" s="1"/>
  <c r="D1448" i="1"/>
  <c r="C1448" i="1"/>
  <c r="H1448" i="1" s="1"/>
  <c r="D1447" i="1"/>
  <c r="C1447" i="1"/>
  <c r="D1446" i="1"/>
  <c r="C1446" i="1"/>
  <c r="H1446" i="1" s="1"/>
  <c r="D1445" i="1"/>
  <c r="C1445" i="1"/>
  <c r="H1445" i="1" s="1"/>
  <c r="D1444" i="1"/>
  <c r="C1444" i="1"/>
  <c r="H1444" i="1" s="1"/>
  <c r="D1443" i="1"/>
  <c r="C1443" i="1"/>
  <c r="D1442" i="1"/>
  <c r="C1442" i="1"/>
  <c r="H1442" i="1" s="1"/>
  <c r="D1441" i="1"/>
  <c r="C1441" i="1"/>
  <c r="H1441" i="1" s="1"/>
  <c r="D1440" i="1"/>
  <c r="C1440" i="1"/>
  <c r="H1440" i="1" s="1"/>
  <c r="D1439" i="1"/>
  <c r="C1439" i="1"/>
  <c r="D1438" i="1"/>
  <c r="C1438" i="1"/>
  <c r="H1438" i="1" s="1"/>
  <c r="D1437" i="1"/>
  <c r="C1437" i="1"/>
  <c r="H1437" i="1" s="1"/>
  <c r="D1436" i="1"/>
  <c r="C1436" i="1"/>
  <c r="H1436" i="1" s="1"/>
  <c r="D1435" i="1"/>
  <c r="C1435" i="1"/>
  <c r="D1434" i="1"/>
  <c r="C1434" i="1"/>
  <c r="H1434" i="1" s="1"/>
  <c r="D1433" i="1"/>
  <c r="C1433" i="1"/>
  <c r="H1433" i="1" s="1"/>
  <c r="D1432" i="1"/>
  <c r="C1432" i="1"/>
  <c r="H1432" i="1" s="1"/>
  <c r="D1431" i="1"/>
  <c r="D1430" i="1"/>
  <c r="C1430" i="1"/>
  <c r="H1430" i="1" s="1"/>
  <c r="D1429" i="1"/>
  <c r="C1429" i="1"/>
  <c r="H1429" i="1" s="1"/>
  <c r="D1428" i="1"/>
  <c r="C1428" i="1"/>
  <c r="D1427" i="1"/>
  <c r="C1427" i="1"/>
  <c r="D1426" i="1"/>
  <c r="C1426" i="1"/>
  <c r="H1426" i="1" s="1"/>
  <c r="D1425" i="1"/>
  <c r="C1425" i="1"/>
  <c r="H1425" i="1" s="1"/>
  <c r="D1424" i="1"/>
  <c r="C1424" i="1"/>
  <c r="H1424" i="1" s="1"/>
  <c r="D1423" i="1"/>
  <c r="C1423" i="1"/>
  <c r="D1422" i="1"/>
  <c r="C1422" i="1"/>
  <c r="H1422" i="1" s="1"/>
  <c r="D1421" i="1"/>
  <c r="C1421" i="1"/>
  <c r="H1421" i="1" s="1"/>
  <c r="D1420" i="1"/>
  <c r="C1420" i="1"/>
  <c r="H1420" i="1" s="1"/>
  <c r="D1419" i="1"/>
  <c r="C1419" i="1"/>
  <c r="D1418" i="1"/>
  <c r="C1418" i="1"/>
  <c r="H1418" i="1" s="1"/>
  <c r="D1417" i="1"/>
  <c r="C1417" i="1"/>
  <c r="H1417" i="1" s="1"/>
  <c r="D1416" i="1"/>
  <c r="C1416" i="1"/>
  <c r="H1416" i="1" s="1"/>
  <c r="D1415" i="1"/>
  <c r="C1415" i="1"/>
  <c r="D1414" i="1"/>
  <c r="C1414" i="1"/>
  <c r="H1414" i="1" s="1"/>
  <c r="D1413" i="1"/>
  <c r="C1413" i="1"/>
  <c r="H1413" i="1" s="1"/>
  <c r="D1412" i="1"/>
  <c r="C1412" i="1"/>
  <c r="H1412" i="1" s="1"/>
  <c r="D1411" i="1"/>
  <c r="C1411" i="1"/>
  <c r="D1410" i="1"/>
  <c r="C1410" i="1"/>
  <c r="H1410" i="1" s="1"/>
  <c r="D1409" i="1"/>
  <c r="C1409" i="1"/>
  <c r="H1409" i="1" s="1"/>
  <c r="D1408" i="1"/>
  <c r="C1408" i="1"/>
  <c r="H1408" i="1" s="1"/>
  <c r="D1407" i="1"/>
  <c r="C1407" i="1"/>
  <c r="D1406" i="1"/>
  <c r="C1406" i="1"/>
  <c r="H1406" i="1" s="1"/>
  <c r="D1405" i="1"/>
  <c r="C1405" i="1"/>
  <c r="H1405" i="1" s="1"/>
  <c r="D1404" i="1"/>
  <c r="C1404" i="1"/>
  <c r="H1404" i="1" s="1"/>
  <c r="D1403" i="1"/>
  <c r="C1403" i="1"/>
  <c r="D1402" i="1"/>
  <c r="C1402" i="1"/>
  <c r="H1402" i="1" s="1"/>
  <c r="D1401" i="1"/>
  <c r="D1400" i="1"/>
  <c r="C1400" i="1"/>
  <c r="D1399" i="1"/>
  <c r="C1399" i="1"/>
  <c r="D1398" i="1"/>
  <c r="C1398" i="1"/>
  <c r="H1398" i="1" s="1"/>
  <c r="D1397" i="1"/>
  <c r="C1397" i="1"/>
  <c r="H1397" i="1" s="1"/>
  <c r="D1396" i="1"/>
  <c r="C1396" i="1"/>
  <c r="H1396" i="1" s="1"/>
  <c r="D1395" i="1"/>
  <c r="C1395" i="1"/>
  <c r="D1394" i="1"/>
  <c r="C1394" i="1"/>
  <c r="H1394" i="1" s="1"/>
  <c r="D1393" i="1"/>
  <c r="C1393" i="1"/>
  <c r="H1393" i="1" s="1"/>
  <c r="D1392" i="1"/>
  <c r="C1392" i="1"/>
  <c r="H1392" i="1" s="1"/>
  <c r="D1391" i="1"/>
  <c r="C1391" i="1"/>
  <c r="D1390" i="1"/>
  <c r="C1390" i="1"/>
  <c r="H1390" i="1" s="1"/>
  <c r="D1389" i="1"/>
  <c r="C1389" i="1"/>
  <c r="H1389" i="1" s="1"/>
  <c r="D1388" i="1"/>
  <c r="C1388" i="1"/>
  <c r="H1388" i="1" s="1"/>
  <c r="D1387" i="1"/>
  <c r="C1387" i="1"/>
  <c r="D1386" i="1"/>
  <c r="C1386" i="1"/>
  <c r="H1386" i="1" s="1"/>
  <c r="D1385" i="1"/>
  <c r="C1385" i="1"/>
  <c r="D1384" i="1"/>
  <c r="C1384" i="1"/>
  <c r="H1384" i="1" s="1"/>
  <c r="D1383" i="1"/>
  <c r="C1383" i="1"/>
  <c r="D1382" i="1"/>
  <c r="C1382" i="1"/>
  <c r="H1382" i="1" s="1"/>
  <c r="D1381" i="1"/>
  <c r="C1381" i="1"/>
  <c r="H1381" i="1" s="1"/>
  <c r="D1380" i="1"/>
  <c r="C1380" i="1"/>
  <c r="H1380" i="1" s="1"/>
  <c r="D1379" i="1"/>
  <c r="C1379" i="1"/>
  <c r="D1378" i="1"/>
  <c r="C1378" i="1"/>
  <c r="H1378" i="1" s="1"/>
  <c r="D1377" i="1"/>
  <c r="C1377" i="1"/>
  <c r="H1377" i="1" s="1"/>
  <c r="D1376" i="1"/>
  <c r="C1376" i="1"/>
  <c r="H1376" i="1" s="1"/>
  <c r="D1375" i="1"/>
  <c r="C1375" i="1"/>
  <c r="D1374" i="1"/>
  <c r="C1374" i="1"/>
  <c r="H1374" i="1" s="1"/>
  <c r="D1373" i="1"/>
  <c r="C1373" i="1"/>
  <c r="H1373" i="1" s="1"/>
  <c r="D1372" i="1"/>
  <c r="C1372" i="1"/>
  <c r="H1372" i="1" s="1"/>
  <c r="D1371" i="1"/>
  <c r="C1371" i="1"/>
  <c r="D1370" i="1"/>
  <c r="C1370" i="1"/>
  <c r="H1370" i="1" s="1"/>
  <c r="D1369" i="1"/>
  <c r="C1369" i="1"/>
  <c r="H1369" i="1" s="1"/>
  <c r="D1368" i="1"/>
  <c r="C1368" i="1"/>
  <c r="H1368" i="1" s="1"/>
  <c r="D1367" i="1"/>
  <c r="C1367" i="1"/>
  <c r="D1366" i="1"/>
  <c r="C1366" i="1"/>
  <c r="H1366" i="1" s="1"/>
  <c r="D1365" i="1"/>
  <c r="C1365" i="1"/>
  <c r="H1365" i="1" s="1"/>
  <c r="D1364" i="1"/>
  <c r="C1364" i="1"/>
  <c r="H1364" i="1" s="1"/>
  <c r="D1363" i="1"/>
  <c r="C1363" i="1"/>
  <c r="D1362" i="1"/>
  <c r="C1362" i="1"/>
  <c r="H1362" i="1" s="1"/>
  <c r="D1361" i="1"/>
  <c r="C1361" i="1"/>
  <c r="H1361" i="1" s="1"/>
  <c r="D1360" i="1"/>
  <c r="C1360" i="1"/>
  <c r="H1360" i="1" s="1"/>
  <c r="D1359" i="1"/>
  <c r="C1359" i="1"/>
  <c r="D1358" i="1"/>
  <c r="C1358" i="1"/>
  <c r="H1358" i="1" s="1"/>
  <c r="D1357" i="1"/>
  <c r="C1357" i="1"/>
  <c r="H1357" i="1" s="1"/>
  <c r="D1356" i="1"/>
  <c r="C1356" i="1"/>
  <c r="H1356" i="1" s="1"/>
  <c r="D1355" i="1"/>
  <c r="C1355" i="1"/>
  <c r="D1354" i="1"/>
  <c r="C1354" i="1"/>
  <c r="H1354" i="1" s="1"/>
  <c r="D1353" i="1"/>
  <c r="C1353" i="1"/>
  <c r="H1353" i="1" s="1"/>
  <c r="D1352" i="1"/>
  <c r="C1352" i="1"/>
  <c r="H1352" i="1" s="1"/>
  <c r="D1351" i="1"/>
  <c r="C1351" i="1"/>
  <c r="D1350" i="1"/>
  <c r="C1350" i="1"/>
  <c r="H1350" i="1" s="1"/>
  <c r="D1349" i="1"/>
  <c r="C1349" i="1"/>
  <c r="H1349" i="1" s="1"/>
  <c r="D1348" i="1"/>
  <c r="C1348" i="1"/>
  <c r="H1348" i="1" s="1"/>
  <c r="D1347" i="1"/>
  <c r="C1347" i="1"/>
  <c r="D1346" i="1"/>
  <c r="C1346" i="1"/>
  <c r="H1346" i="1" s="1"/>
  <c r="D1345" i="1"/>
  <c r="C1345" i="1"/>
  <c r="H1345" i="1" s="1"/>
  <c r="D1344" i="1"/>
  <c r="C1344" i="1"/>
  <c r="H1344" i="1" s="1"/>
  <c r="D1343" i="1"/>
  <c r="C1343" i="1"/>
  <c r="D1342" i="1"/>
  <c r="C1342" i="1"/>
  <c r="H1342" i="1" s="1"/>
  <c r="D1341" i="1"/>
  <c r="C1341" i="1"/>
  <c r="H1341" i="1" s="1"/>
  <c r="D1340" i="1"/>
  <c r="C1340" i="1"/>
  <c r="D1339" i="1"/>
  <c r="C1339" i="1"/>
  <c r="D1338" i="1"/>
  <c r="C1338" i="1"/>
  <c r="H1338" i="1" s="1"/>
  <c r="D1337" i="1"/>
  <c r="C1337" i="1"/>
  <c r="H1337" i="1" s="1"/>
  <c r="D1336" i="1"/>
  <c r="C1336" i="1"/>
  <c r="H1336" i="1" s="1"/>
  <c r="D1335" i="1"/>
  <c r="C1335" i="1"/>
  <c r="D1334" i="1"/>
  <c r="C1334" i="1"/>
  <c r="H1334" i="1" s="1"/>
  <c r="D1333" i="1"/>
  <c r="C1333" i="1"/>
  <c r="H1333" i="1" s="1"/>
  <c r="D1332" i="1"/>
  <c r="C1332" i="1"/>
  <c r="H1332" i="1" s="1"/>
  <c r="D1331" i="1"/>
  <c r="C1331" i="1"/>
  <c r="D1330" i="1"/>
  <c r="C1330" i="1"/>
  <c r="H1330" i="1" s="1"/>
  <c r="D1329" i="1"/>
  <c r="C1329" i="1"/>
  <c r="H1329" i="1" s="1"/>
  <c r="D1328" i="1"/>
  <c r="C1328" i="1"/>
  <c r="H1328" i="1" s="1"/>
  <c r="D1327" i="1"/>
  <c r="C1327" i="1"/>
  <c r="D1326" i="1"/>
  <c r="C1326" i="1"/>
  <c r="H1326" i="1" s="1"/>
  <c r="D1325" i="1"/>
  <c r="C1325" i="1"/>
  <c r="H1325" i="1" s="1"/>
  <c r="D1324" i="1"/>
  <c r="C1324" i="1"/>
  <c r="H1324" i="1" s="1"/>
  <c r="D1323" i="1"/>
  <c r="C1323" i="1"/>
  <c r="D1322" i="1"/>
  <c r="C1322" i="1"/>
  <c r="H1322" i="1" s="1"/>
  <c r="D1321" i="1"/>
  <c r="C1321" i="1"/>
  <c r="H1321" i="1" s="1"/>
  <c r="D1320" i="1"/>
  <c r="C1320" i="1"/>
  <c r="H1320" i="1" s="1"/>
  <c r="D1319" i="1"/>
  <c r="C1319" i="1"/>
  <c r="D1318" i="1"/>
  <c r="C1318" i="1"/>
  <c r="H1318" i="1" s="1"/>
  <c r="D1317" i="1"/>
  <c r="C1317" i="1"/>
  <c r="H1317" i="1" s="1"/>
  <c r="D1316" i="1"/>
  <c r="C1316" i="1"/>
  <c r="H1316" i="1" s="1"/>
  <c r="D1315" i="1"/>
  <c r="C1315" i="1"/>
  <c r="D1314" i="1"/>
  <c r="C1314" i="1"/>
  <c r="H1314" i="1" s="1"/>
  <c r="D1313" i="1"/>
  <c r="C1313" i="1"/>
  <c r="H1313" i="1" s="1"/>
  <c r="D1312" i="1"/>
  <c r="C1312" i="1"/>
  <c r="H1312" i="1" s="1"/>
  <c r="D1311" i="1"/>
  <c r="C1311" i="1"/>
  <c r="D1310" i="1"/>
  <c r="C1310" i="1"/>
  <c r="H1310" i="1" s="1"/>
  <c r="D1309" i="1"/>
  <c r="C1309" i="1"/>
  <c r="H1309" i="1" s="1"/>
  <c r="D1308" i="1"/>
  <c r="C1308" i="1"/>
  <c r="H1308" i="1" s="1"/>
  <c r="D1307" i="1"/>
  <c r="C1307" i="1"/>
  <c r="D1306" i="1"/>
  <c r="C1306" i="1"/>
  <c r="D1305" i="1"/>
  <c r="C1305" i="1"/>
  <c r="H1305" i="1" s="1"/>
  <c r="D1304" i="1"/>
  <c r="C1304" i="1"/>
  <c r="H1304" i="1" s="1"/>
  <c r="D1303" i="1"/>
  <c r="C1303" i="1"/>
  <c r="D1302" i="1"/>
  <c r="C1302" i="1"/>
  <c r="H1302" i="1" s="1"/>
  <c r="D1301" i="1"/>
  <c r="C1301" i="1"/>
  <c r="H1301" i="1" s="1"/>
  <c r="D1300" i="1"/>
  <c r="D1299" i="1"/>
  <c r="C1299" i="1"/>
  <c r="D1298" i="1"/>
  <c r="C1298" i="1"/>
  <c r="H1298" i="1" s="1"/>
  <c r="D1297" i="1"/>
  <c r="C1297" i="1"/>
  <c r="H1297" i="1" s="1"/>
  <c r="D1296" i="1"/>
  <c r="C1296" i="1"/>
  <c r="H1296" i="1" s="1"/>
  <c r="D1295" i="1"/>
  <c r="C1295" i="1"/>
  <c r="D1294" i="1"/>
  <c r="C1294" i="1"/>
  <c r="H1294" i="1" s="1"/>
  <c r="D1293" i="1"/>
  <c r="C1293" i="1"/>
  <c r="H1293" i="1" s="1"/>
  <c r="D1292" i="1"/>
  <c r="C1292" i="1"/>
  <c r="H1292" i="1" s="1"/>
  <c r="D1291" i="1"/>
  <c r="C1291" i="1"/>
  <c r="D1290" i="1"/>
  <c r="C1290" i="1"/>
  <c r="H1290" i="1" s="1"/>
  <c r="D1289" i="1"/>
  <c r="C1289" i="1"/>
  <c r="H1289" i="1" s="1"/>
  <c r="D1288" i="1"/>
  <c r="C1288" i="1"/>
  <c r="H1288" i="1" s="1"/>
  <c r="D1287" i="1"/>
  <c r="C1287" i="1"/>
  <c r="D1286" i="1"/>
  <c r="C1286" i="1"/>
  <c r="H1286" i="1" s="1"/>
  <c r="D1285" i="1"/>
  <c r="C1285" i="1"/>
  <c r="H1285" i="1" s="1"/>
  <c r="D1284" i="1"/>
  <c r="C1284" i="1"/>
  <c r="H1284" i="1" s="1"/>
  <c r="D1283" i="1"/>
  <c r="C1283" i="1"/>
  <c r="D1282" i="1"/>
  <c r="C1282" i="1"/>
  <c r="H1282" i="1" s="1"/>
  <c r="D1281" i="1"/>
  <c r="C1281" i="1"/>
  <c r="H1281" i="1" s="1"/>
  <c r="D1280" i="1"/>
  <c r="C1280" i="1"/>
  <c r="H1280" i="1" s="1"/>
  <c r="D1279" i="1"/>
  <c r="C1279" i="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C1264" i="1"/>
  <c r="D1263" i="1"/>
  <c r="C1263" i="1"/>
  <c r="H1263" i="1" s="1"/>
  <c r="D1262" i="1"/>
  <c r="C1262" i="1"/>
  <c r="D1261" i="1"/>
  <c r="C1261" i="1"/>
  <c r="H1261" i="1" s="1"/>
  <c r="D1260" i="1"/>
  <c r="C1260" i="1"/>
  <c r="H1260" i="1" s="1"/>
  <c r="D1258" i="1"/>
  <c r="C1258" i="1"/>
  <c r="D1257" i="1"/>
  <c r="C1257" i="1"/>
  <c r="H1257" i="1" s="1"/>
  <c r="D1256" i="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C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4"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C1040" i="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D1030" i="1"/>
  <c r="C1030" i="1"/>
  <c r="D1029" i="1"/>
  <c r="C1029" i="1"/>
  <c r="H1029" i="1" s="1"/>
  <c r="D1028" i="1"/>
  <c r="C1028" i="1"/>
  <c r="H1028" i="1" s="1"/>
  <c r="D1027" i="1"/>
  <c r="C1027" i="1"/>
  <c r="H1027" i="1" s="1"/>
  <c r="D1026" i="1"/>
  <c r="C1026" i="1"/>
  <c r="H1026" i="1" s="1"/>
  <c r="D1025" i="1"/>
  <c r="C1025" i="1"/>
  <c r="H1025" i="1" s="1"/>
  <c r="C1024" i="1"/>
  <c r="D1023" i="1"/>
  <c r="C1023" i="1"/>
  <c r="H1023" i="1" s="1"/>
  <c r="D1022" i="1"/>
  <c r="C1022" i="1"/>
  <c r="H1022" i="1" s="1"/>
  <c r="D1021" i="1"/>
  <c r="C1021" i="1"/>
  <c r="H1021" i="1" s="1"/>
  <c r="D1020" i="1"/>
  <c r="C1020" i="1"/>
  <c r="H1020" i="1" s="1"/>
  <c r="D1019" i="1"/>
  <c r="C1019" i="1"/>
  <c r="H1019" i="1" s="1"/>
  <c r="D1018" i="1"/>
  <c r="C1018" i="1"/>
  <c r="H1018" i="1" s="1"/>
  <c r="D1016" i="1"/>
  <c r="C1016" i="1"/>
  <c r="H1016" i="1" s="1"/>
  <c r="D1015" i="1"/>
  <c r="C1015" i="1"/>
  <c r="H1015" i="1" s="1"/>
  <c r="D1014" i="1"/>
  <c r="C1014" i="1"/>
  <c r="H1014" i="1" s="1"/>
  <c r="D1013" i="1"/>
  <c r="C1013"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H498" i="1" s="1"/>
  <c r="D497" i="1"/>
  <c r="C497" i="1"/>
  <c r="D496" i="1"/>
  <c r="C496" i="1"/>
  <c r="D495" i="1"/>
  <c r="C495" i="1"/>
  <c r="D494" i="1"/>
  <c r="C494" i="1"/>
  <c r="H494" i="1" s="1"/>
  <c r="D493" i="1"/>
  <c r="C493" i="1"/>
  <c r="D492" i="1"/>
  <c r="C492" i="1"/>
  <c r="D491" i="1"/>
  <c r="C491" i="1"/>
  <c r="D490" i="1"/>
  <c r="C490" i="1"/>
  <c r="H490" i="1" s="1"/>
  <c r="D489" i="1"/>
  <c r="C489" i="1"/>
  <c r="D488" i="1"/>
  <c r="C488" i="1"/>
  <c r="D487" i="1"/>
  <c r="C487" i="1"/>
  <c r="D486" i="1"/>
  <c r="C486" i="1"/>
  <c r="H486" i="1" s="1"/>
  <c r="D485" i="1"/>
  <c r="D484" i="1"/>
  <c r="C484" i="1"/>
  <c r="D483" i="1"/>
  <c r="C483" i="1"/>
  <c r="D482" i="1"/>
  <c r="C482" i="1"/>
  <c r="H482" i="1" s="1"/>
  <c r="D481" i="1"/>
  <c r="C481" i="1"/>
  <c r="D480" i="1"/>
  <c r="C480" i="1"/>
  <c r="D479" i="1"/>
  <c r="C479" i="1"/>
  <c r="D478" i="1"/>
  <c r="C478" i="1"/>
  <c r="H478" i="1" s="1"/>
  <c r="D477" i="1"/>
  <c r="C477" i="1"/>
  <c r="D476" i="1"/>
  <c r="C476" i="1"/>
  <c r="D475" i="1"/>
  <c r="C475" i="1"/>
  <c r="D474" i="1"/>
  <c r="C474" i="1"/>
  <c r="H474" i="1" s="1"/>
  <c r="D473" i="1"/>
  <c r="D472" i="1"/>
  <c r="C472" i="1"/>
  <c r="D471" i="1"/>
  <c r="C471" i="1"/>
  <c r="D470" i="1"/>
  <c r="C470" i="1"/>
  <c r="H470" i="1" s="1"/>
  <c r="D469" i="1"/>
  <c r="C469" i="1"/>
  <c r="D468" i="1"/>
  <c r="C468" i="1"/>
  <c r="D467" i="1"/>
  <c r="C467" i="1"/>
  <c r="D466" i="1"/>
  <c r="C466" i="1"/>
  <c r="H466" i="1" s="1"/>
  <c r="D465" i="1"/>
  <c r="C465" i="1"/>
  <c r="D464" i="1"/>
  <c r="C464" i="1"/>
  <c r="D463" i="1"/>
  <c r="C463" i="1"/>
  <c r="D462" i="1"/>
  <c r="C462" i="1"/>
  <c r="H462" i="1" s="1"/>
  <c r="D461" i="1"/>
  <c r="C461" i="1"/>
  <c r="D460" i="1"/>
  <c r="C460" i="1"/>
  <c r="D459" i="1"/>
  <c r="C459" i="1"/>
  <c r="D458" i="1"/>
  <c r="C458" i="1"/>
  <c r="H458" i="1" s="1"/>
  <c r="D457" i="1"/>
  <c r="C457" i="1"/>
  <c r="D456" i="1"/>
  <c r="C456" i="1"/>
  <c r="D455" i="1"/>
  <c r="C455" i="1"/>
  <c r="D454" i="1"/>
  <c r="C454" i="1"/>
  <c r="H454" i="1" s="1"/>
  <c r="D453" i="1"/>
  <c r="C453" i="1"/>
  <c r="D452" i="1"/>
  <c r="C452" i="1"/>
  <c r="D451" i="1"/>
  <c r="C451" i="1"/>
  <c r="D450" i="1"/>
  <c r="C450" i="1"/>
  <c r="H450" i="1" s="1"/>
  <c r="D449" i="1"/>
  <c r="C449" i="1"/>
  <c r="D448" i="1"/>
  <c r="C448" i="1"/>
  <c r="D447" i="1"/>
  <c r="C447" i="1"/>
  <c r="D446" i="1"/>
  <c r="C446" i="1"/>
  <c r="H446" i="1" s="1"/>
  <c r="D445" i="1"/>
  <c r="C445" i="1"/>
  <c r="D444" i="1"/>
  <c r="C444" i="1"/>
  <c r="D443" i="1"/>
  <c r="C443" i="1"/>
  <c r="D442" i="1"/>
  <c r="C442" i="1"/>
  <c r="H442" i="1" s="1"/>
  <c r="D441" i="1"/>
  <c r="C441" i="1"/>
  <c r="D440" i="1"/>
  <c r="C440" i="1"/>
  <c r="D439" i="1"/>
  <c r="C439" i="1"/>
  <c r="D438" i="1"/>
  <c r="C438" i="1"/>
  <c r="H438" i="1" s="1"/>
  <c r="D437" i="1"/>
  <c r="C437" i="1"/>
  <c r="D436" i="1"/>
  <c r="C436" i="1"/>
  <c r="D435" i="1"/>
  <c r="C435" i="1"/>
  <c r="D434" i="1"/>
  <c r="C434" i="1"/>
  <c r="H434" i="1" s="1"/>
  <c r="D433" i="1"/>
  <c r="C433" i="1"/>
  <c r="D432" i="1"/>
  <c r="C432" i="1"/>
  <c r="D431" i="1"/>
  <c r="C431" i="1"/>
  <c r="D430" i="1"/>
  <c r="C430" i="1"/>
  <c r="H430" i="1" s="1"/>
  <c r="D429" i="1"/>
  <c r="C429" i="1"/>
  <c r="D428" i="1"/>
  <c r="C428" i="1"/>
  <c r="D427" i="1"/>
  <c r="C427" i="1"/>
  <c r="D426" i="1"/>
  <c r="C426" i="1"/>
  <c r="H426" i="1" s="1"/>
  <c r="D425" i="1"/>
  <c r="D423" i="1"/>
  <c r="C423" i="1"/>
  <c r="D422" i="1"/>
  <c r="C422"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D355" i="1"/>
  <c r="D354" i="1"/>
  <c r="C354" i="1"/>
  <c r="H354" i="1" s="1"/>
  <c r="D353" i="1"/>
  <c r="C353" i="1"/>
  <c r="D352" i="1"/>
  <c r="C352" i="1"/>
  <c r="D351" i="1"/>
  <c r="C351" i="1"/>
  <c r="D350" i="1"/>
  <c r="C350" i="1"/>
  <c r="H350" i="1" s="1"/>
  <c r="D349" i="1"/>
  <c r="D348" i="1"/>
  <c r="C348" i="1"/>
  <c r="D347" i="1"/>
  <c r="C347" i="1"/>
  <c r="D346" i="1"/>
  <c r="C346" i="1"/>
  <c r="H346" i="1" s="1"/>
  <c r="D345" i="1"/>
  <c r="C345" i="1"/>
  <c r="D344" i="1"/>
  <c r="C344" i="1"/>
  <c r="D343" i="1"/>
  <c r="C343" i="1"/>
  <c r="D342" i="1"/>
  <c r="C342" i="1"/>
  <c r="H342" i="1" s="1"/>
  <c r="D341" i="1"/>
  <c r="C341" i="1"/>
  <c r="D340" i="1"/>
  <c r="C340" i="1"/>
  <c r="D339" i="1"/>
  <c r="C339" i="1"/>
  <c r="D338" i="1"/>
  <c r="C338" i="1"/>
  <c r="H338" i="1" s="1"/>
  <c r="D337" i="1"/>
  <c r="C337" i="1"/>
  <c r="D336" i="1"/>
  <c r="C336" i="1"/>
  <c r="D335" i="1"/>
  <c r="C335" i="1"/>
  <c r="D334" i="1"/>
  <c r="C334" i="1"/>
  <c r="H334" i="1" s="1"/>
  <c r="D333" i="1"/>
  <c r="C333" i="1"/>
  <c r="D332" i="1"/>
  <c r="C332" i="1"/>
  <c r="D331" i="1"/>
  <c r="C331" i="1"/>
  <c r="D330" i="1"/>
  <c r="C330" i="1"/>
  <c r="H330" i="1" s="1"/>
  <c r="D329" i="1"/>
  <c r="C329" i="1"/>
  <c r="D328" i="1"/>
  <c r="C328" i="1"/>
  <c r="D327" i="1"/>
  <c r="C327" i="1"/>
  <c r="D326" i="1"/>
  <c r="C326" i="1"/>
  <c r="H326" i="1" s="1"/>
  <c r="D325" i="1"/>
  <c r="C325" i="1"/>
  <c r="D324" i="1"/>
  <c r="C324" i="1"/>
  <c r="D323" i="1"/>
  <c r="C323" i="1"/>
  <c r="D322" i="1"/>
  <c r="C322" i="1"/>
  <c r="H322" i="1" s="1"/>
  <c r="D321" i="1"/>
  <c r="C321" i="1"/>
  <c r="D320" i="1"/>
  <c r="C320" i="1"/>
  <c r="D319" i="1"/>
  <c r="C319" i="1"/>
  <c r="D318" i="1"/>
  <c r="C318" i="1"/>
  <c r="H318" i="1" s="1"/>
  <c r="D317" i="1"/>
  <c r="C317" i="1"/>
  <c r="D316" i="1"/>
  <c r="D315" i="1"/>
  <c r="C315" i="1"/>
  <c r="D314" i="1"/>
  <c r="C314" i="1"/>
  <c r="H314" i="1" s="1"/>
  <c r="D313" i="1"/>
  <c r="C313" i="1"/>
  <c r="D312" i="1"/>
  <c r="C312" i="1"/>
  <c r="D311" i="1"/>
  <c r="C311" i="1"/>
  <c r="D310" i="1"/>
  <c r="C310" i="1"/>
  <c r="H310" i="1" s="1"/>
  <c r="D309" i="1"/>
  <c r="C309" i="1"/>
  <c r="D308" i="1"/>
  <c r="C308" i="1"/>
  <c r="D307" i="1"/>
  <c r="C307" i="1"/>
  <c r="D306" i="1"/>
  <c r="C306" i="1"/>
  <c r="H306" i="1" s="1"/>
  <c r="D305" i="1"/>
  <c r="C305" i="1"/>
  <c r="D304" i="1"/>
  <c r="C304" i="1"/>
  <c r="D303" i="1"/>
  <c r="D302" i="1"/>
  <c r="C302" i="1"/>
  <c r="H302" i="1" s="1"/>
  <c r="D301" i="1"/>
  <c r="C301" i="1"/>
  <c r="D300" i="1"/>
  <c r="C300" i="1"/>
  <c r="D299" i="1"/>
  <c r="C299" i="1"/>
  <c r="D298" i="1"/>
  <c r="C298" i="1"/>
  <c r="H298" i="1" s="1"/>
  <c r="D294" i="1"/>
  <c r="C294" i="1"/>
  <c r="D293" i="1"/>
  <c r="C293" i="1"/>
  <c r="D292" i="1"/>
  <c r="C292" i="1"/>
  <c r="H292" i="1" s="1"/>
  <c r="D291" i="1"/>
  <c r="C291" i="1"/>
  <c r="H291" i="1" s="1"/>
  <c r="D290" i="1"/>
  <c r="C290" i="1"/>
  <c r="D289" i="1"/>
  <c r="C289" i="1"/>
  <c r="D288" i="1"/>
  <c r="C288" i="1"/>
  <c r="H288" i="1" s="1"/>
  <c r="D287" i="1"/>
  <c r="C287" i="1"/>
  <c r="H287" i="1" s="1"/>
  <c r="D286" i="1"/>
  <c r="C286" i="1"/>
  <c r="D285" i="1"/>
  <c r="C285" i="1"/>
  <c r="D284" i="1"/>
  <c r="C284" i="1"/>
  <c r="H284" i="1" s="1"/>
  <c r="D283" i="1"/>
  <c r="C283" i="1"/>
  <c r="H283" i="1" s="1"/>
  <c r="D282" i="1"/>
  <c r="C282" i="1"/>
  <c r="D281" i="1"/>
  <c r="C281" i="1"/>
  <c r="H281" i="1" s="1"/>
  <c r="D280" i="1"/>
  <c r="C280" i="1"/>
  <c r="H280" i="1" s="1"/>
  <c r="D279" i="1"/>
  <c r="C279" i="1"/>
  <c r="H279" i="1" s="1"/>
  <c r="D278" i="1"/>
  <c r="C278" i="1"/>
  <c r="D277" i="1"/>
  <c r="C277" i="1"/>
  <c r="H277" i="1" s="1"/>
  <c r="D276" i="1"/>
  <c r="C276" i="1"/>
  <c r="H276" i="1" s="1"/>
  <c r="D275" i="1"/>
  <c r="C275" i="1"/>
  <c r="H275" i="1" s="1"/>
  <c r="D274" i="1"/>
  <c r="C274" i="1"/>
  <c r="D273" i="1"/>
  <c r="C273" i="1"/>
  <c r="H273" i="1" s="1"/>
  <c r="D272" i="1"/>
  <c r="C272" i="1"/>
  <c r="H272" i="1" s="1"/>
  <c r="D271" i="1"/>
  <c r="C271" i="1"/>
  <c r="H271" i="1" s="1"/>
  <c r="D270" i="1"/>
  <c r="C270" i="1"/>
  <c r="D269" i="1"/>
  <c r="D268" i="1"/>
  <c r="C268" i="1"/>
  <c r="H268" i="1" s="1"/>
  <c r="D267" i="1"/>
  <c r="C267" i="1"/>
  <c r="H267" i="1" s="1"/>
  <c r="D266" i="1"/>
  <c r="C266" i="1"/>
  <c r="D265" i="1"/>
  <c r="C265" i="1"/>
  <c r="H265" i="1" s="1"/>
  <c r="D264" i="1"/>
  <c r="C264" i="1"/>
  <c r="H264" i="1" s="1"/>
  <c r="D263" i="1"/>
  <c r="C263" i="1"/>
  <c r="H263" i="1" s="1"/>
  <c r="D262" i="1"/>
  <c r="C262" i="1"/>
  <c r="D261" i="1"/>
  <c r="C261" i="1"/>
  <c r="H261" i="1" s="1"/>
  <c r="D260" i="1"/>
  <c r="C260" i="1"/>
  <c r="H260" i="1" s="1"/>
  <c r="D259" i="1"/>
  <c r="C259" i="1"/>
  <c r="H259" i="1" s="1"/>
  <c r="D257" i="1"/>
  <c r="C257" i="1"/>
  <c r="H257" i="1" s="1"/>
  <c r="D256" i="1"/>
  <c r="C256" i="1"/>
  <c r="H256" i="1" s="1"/>
  <c r="D255" i="1"/>
  <c r="C255" i="1"/>
  <c r="H255" i="1" s="1"/>
  <c r="D254" i="1"/>
  <c r="C254" i="1"/>
  <c r="D253" i="1"/>
  <c r="C253" i="1"/>
  <c r="H253" i="1" s="1"/>
  <c r="D252" i="1"/>
  <c r="C252" i="1"/>
  <c r="H252" i="1" s="1"/>
  <c r="D251" i="1"/>
  <c r="C251" i="1"/>
  <c r="H251" i="1" s="1"/>
  <c r="D250" i="1"/>
  <c r="C250" i="1"/>
  <c r="D249" i="1"/>
  <c r="C249" i="1"/>
  <c r="H249" i="1" s="1"/>
  <c r="D248" i="1"/>
  <c r="C248" i="1"/>
  <c r="H248" i="1" s="1"/>
  <c r="D247" i="1"/>
  <c r="C247" i="1"/>
  <c r="H247" i="1" s="1"/>
  <c r="D246" i="1"/>
  <c r="C246" i="1"/>
  <c r="D245" i="1"/>
  <c r="C245" i="1"/>
  <c r="H245" i="1" s="1"/>
  <c r="D244" i="1"/>
  <c r="C244" i="1"/>
  <c r="H244" i="1" s="1"/>
  <c r="D243" i="1"/>
  <c r="C243" i="1"/>
  <c r="H243" i="1" s="1"/>
  <c r="D242" i="1"/>
  <c r="C242" i="1"/>
  <c r="D241" i="1"/>
  <c r="C241" i="1"/>
  <c r="H241" i="1" s="1"/>
  <c r="D240" i="1"/>
  <c r="C240" i="1"/>
  <c r="H240" i="1" s="1"/>
  <c r="D239" i="1"/>
  <c r="C239" i="1"/>
  <c r="H239" i="1" s="1"/>
  <c r="D238" i="1"/>
  <c r="C238" i="1"/>
  <c r="D237" i="1"/>
  <c r="C237" i="1"/>
  <c r="H237" i="1" s="1"/>
  <c r="D236" i="1"/>
  <c r="C236" i="1"/>
  <c r="H236" i="1" s="1"/>
  <c r="D235" i="1"/>
  <c r="C235" i="1"/>
  <c r="H235" i="1" s="1"/>
  <c r="D234" i="1"/>
  <c r="C234" i="1"/>
  <c r="D233" i="1"/>
  <c r="C233" i="1"/>
  <c r="H233" i="1" s="1"/>
  <c r="D232" i="1"/>
  <c r="C232" i="1"/>
  <c r="H232" i="1" s="1"/>
  <c r="D231" i="1"/>
  <c r="C231" i="1"/>
  <c r="H231" i="1" s="1"/>
  <c r="D230" i="1"/>
  <c r="C230" i="1"/>
  <c r="D229" i="1"/>
  <c r="C229" i="1"/>
  <c r="H229" i="1" s="1"/>
  <c r="D228" i="1"/>
  <c r="C228" i="1"/>
  <c r="H228" i="1" s="1"/>
  <c r="D227" i="1"/>
  <c r="C227" i="1"/>
  <c r="H227" i="1" s="1"/>
  <c r="D225" i="1"/>
  <c r="C225" i="1"/>
  <c r="H225" i="1" s="1"/>
  <c r="D224" i="1"/>
  <c r="C224" i="1"/>
  <c r="H224" i="1" s="1"/>
  <c r="D223" i="1"/>
  <c r="C223" i="1"/>
  <c r="H223" i="1" s="1"/>
  <c r="D222" i="1"/>
  <c r="C222" i="1"/>
  <c r="D221" i="1"/>
  <c r="C221" i="1"/>
  <c r="H221" i="1" s="1"/>
  <c r="D220" i="1"/>
  <c r="C220" i="1"/>
  <c r="H220" i="1" s="1"/>
  <c r="D219" i="1"/>
  <c r="C219" i="1"/>
  <c r="H219" i="1" s="1"/>
  <c r="D218" i="1"/>
  <c r="C218" i="1"/>
  <c r="D217" i="1"/>
  <c r="C217" i="1"/>
  <c r="H217" i="1" s="1"/>
  <c r="D216" i="1"/>
  <c r="C216" i="1"/>
  <c r="H216" i="1" s="1"/>
  <c r="D215" i="1"/>
  <c r="C215" i="1"/>
  <c r="H215" i="1" s="1"/>
  <c r="D214" i="1"/>
  <c r="C214" i="1"/>
  <c r="D213" i="1"/>
  <c r="C213" i="1"/>
  <c r="H213" i="1" s="1"/>
  <c r="D212" i="1"/>
  <c r="C212" i="1"/>
  <c r="H212" i="1" s="1"/>
  <c r="D211" i="1"/>
  <c r="C211" i="1"/>
  <c r="H211" i="1" s="1"/>
  <c r="D210" i="1"/>
  <c r="C210" i="1"/>
  <c r="D209" i="1"/>
  <c r="C209" i="1"/>
  <c r="H209" i="1" s="1"/>
  <c r="D208" i="1"/>
  <c r="C208" i="1"/>
  <c r="H208" i="1" s="1"/>
  <c r="D207" i="1"/>
  <c r="C207" i="1"/>
  <c r="H207" i="1" s="1"/>
  <c r="D206" i="1"/>
  <c r="C206" i="1"/>
  <c r="D205" i="1"/>
  <c r="C205" i="1"/>
  <c r="H205" i="1" s="1"/>
  <c r="D204" i="1"/>
  <c r="C204" i="1"/>
  <c r="H204" i="1" s="1"/>
  <c r="D203" i="1"/>
  <c r="C203" i="1"/>
  <c r="H203" i="1" s="1"/>
  <c r="D202" i="1"/>
  <c r="C202" i="1"/>
  <c r="D201" i="1"/>
  <c r="C201" i="1"/>
  <c r="H201" i="1" s="1"/>
  <c r="D200" i="1"/>
  <c r="C200" i="1"/>
  <c r="H200" i="1" s="1"/>
  <c r="D199" i="1"/>
  <c r="C199" i="1"/>
  <c r="H199" i="1" s="1"/>
  <c r="D197" i="1"/>
  <c r="C197" i="1"/>
  <c r="H197" i="1" s="1"/>
  <c r="D196" i="1"/>
  <c r="C196" i="1"/>
  <c r="H196" i="1" s="1"/>
  <c r="D195" i="1"/>
  <c r="C195" i="1"/>
  <c r="H195" i="1" s="1"/>
  <c r="D194" i="1"/>
  <c r="C194" i="1"/>
  <c r="D193" i="1"/>
  <c r="C193" i="1"/>
  <c r="H193" i="1" s="1"/>
  <c r="D192" i="1"/>
  <c r="C192" i="1"/>
  <c r="H192" i="1" s="1"/>
  <c r="D191" i="1"/>
  <c r="C191" i="1"/>
  <c r="H191" i="1" s="1"/>
  <c r="D190" i="1"/>
  <c r="C190" i="1"/>
  <c r="D189" i="1"/>
  <c r="C189" i="1"/>
  <c r="H189" i="1" s="1"/>
  <c r="D188" i="1"/>
  <c r="C188" i="1"/>
  <c r="H188" i="1" s="1"/>
  <c r="D187" i="1"/>
  <c r="C187" i="1"/>
  <c r="H187" i="1" s="1"/>
  <c r="D186" i="1"/>
  <c r="C186" i="1"/>
  <c r="D185" i="1"/>
  <c r="C185" i="1"/>
  <c r="H185" i="1" s="1"/>
  <c r="D184" i="1"/>
  <c r="C184" i="1"/>
  <c r="H184" i="1" s="1"/>
  <c r="D183" i="1"/>
  <c r="C183" i="1"/>
  <c r="H183" i="1" s="1"/>
  <c r="D182" i="1"/>
  <c r="C182" i="1"/>
  <c r="D181" i="1"/>
  <c r="C181" i="1"/>
  <c r="H181" i="1" s="1"/>
  <c r="D180" i="1"/>
  <c r="C180" i="1"/>
  <c r="H180" i="1" s="1"/>
  <c r="D179" i="1"/>
  <c r="C179" i="1"/>
  <c r="H179" i="1" s="1"/>
  <c r="D178" i="1"/>
  <c r="C178" i="1"/>
  <c r="D177" i="1"/>
  <c r="C177" i="1"/>
  <c r="H177" i="1" s="1"/>
  <c r="D176" i="1"/>
  <c r="C176" i="1"/>
  <c r="H176" i="1" s="1"/>
  <c r="D175" i="1"/>
  <c r="C175" i="1"/>
  <c r="H175" i="1" s="1"/>
  <c r="D174" i="1"/>
  <c r="C174" i="1"/>
  <c r="D173" i="1"/>
  <c r="C173" i="1"/>
  <c r="H173" i="1" s="1"/>
  <c r="D172" i="1"/>
  <c r="C172" i="1"/>
  <c r="H172" i="1" s="1"/>
  <c r="D171" i="1"/>
  <c r="C171" i="1"/>
  <c r="H171" i="1" s="1"/>
  <c r="D170" i="1"/>
  <c r="C170" i="1"/>
  <c r="D169" i="1"/>
  <c r="C169" i="1"/>
  <c r="H169" i="1" s="1"/>
  <c r="D168" i="1"/>
  <c r="C168" i="1"/>
  <c r="H168" i="1" s="1"/>
  <c r="D167" i="1"/>
  <c r="C167" i="1"/>
  <c r="H167" i="1" s="1"/>
  <c r="D166" i="1"/>
  <c r="C166" i="1"/>
  <c r="D165" i="1"/>
  <c r="C165" i="1"/>
  <c r="H165" i="1" s="1"/>
  <c r="D164" i="1"/>
  <c r="C164" i="1"/>
  <c r="H164" i="1" s="1"/>
  <c r="D163" i="1"/>
  <c r="C163" i="1"/>
  <c r="H163" i="1" s="1"/>
  <c r="D162" i="1"/>
  <c r="C162" i="1"/>
  <c r="D161" i="1"/>
  <c r="C161" i="1"/>
  <c r="H161" i="1" s="1"/>
  <c r="D160" i="1"/>
  <c r="D159" i="1"/>
  <c r="C159" i="1"/>
  <c r="H159" i="1" s="1"/>
  <c r="D158" i="1"/>
  <c r="C158" i="1"/>
  <c r="D157" i="1"/>
  <c r="C157" i="1"/>
  <c r="H157" i="1" s="1"/>
  <c r="D156" i="1"/>
  <c r="C156" i="1"/>
  <c r="H156" i="1" s="1"/>
  <c r="D155" i="1"/>
  <c r="C155" i="1"/>
  <c r="H155" i="1" s="1"/>
  <c r="D154" i="1"/>
  <c r="C154" i="1"/>
  <c r="D153" i="1"/>
  <c r="C153" i="1"/>
  <c r="H153" i="1" s="1"/>
  <c r="D152" i="1"/>
  <c r="C152" i="1"/>
  <c r="H152" i="1" s="1"/>
  <c r="D151" i="1"/>
  <c r="C151" i="1"/>
  <c r="H151" i="1" s="1"/>
  <c r="D150" i="1"/>
  <c r="C150" i="1"/>
  <c r="D149" i="1"/>
  <c r="C149" i="1"/>
  <c r="H149" i="1" s="1"/>
  <c r="D147" i="1"/>
  <c r="C147" i="1"/>
  <c r="H147" i="1" s="1"/>
  <c r="D146" i="1"/>
  <c r="C146" i="1"/>
  <c r="D145" i="1"/>
  <c r="C145" i="1"/>
  <c r="H145" i="1" s="1"/>
  <c r="D144" i="1"/>
  <c r="C144" i="1"/>
  <c r="H144" i="1" s="1"/>
  <c r="D143" i="1"/>
  <c r="C143" i="1"/>
  <c r="H143" i="1" s="1"/>
  <c r="D142" i="1"/>
  <c r="C142" i="1"/>
  <c r="D141" i="1"/>
  <c r="C141" i="1"/>
  <c r="H141" i="1" s="1"/>
  <c r="D140" i="1"/>
  <c r="C140" i="1"/>
  <c r="H140" i="1" s="1"/>
  <c r="D139" i="1"/>
  <c r="C139" i="1"/>
  <c r="H139" i="1" s="1"/>
  <c r="D138" i="1"/>
  <c r="C138" i="1"/>
  <c r="D137" i="1"/>
  <c r="C137" i="1"/>
  <c r="H137" i="1" s="1"/>
  <c r="D136" i="1"/>
  <c r="C136" i="1"/>
  <c r="H136" i="1" s="1"/>
  <c r="D135" i="1"/>
  <c r="C135" i="1"/>
  <c r="H135" i="1" s="1"/>
  <c r="D134" i="1"/>
  <c r="C134" i="1"/>
  <c r="D133" i="1"/>
  <c r="C133" i="1"/>
  <c r="H133" i="1" s="1"/>
  <c r="D132" i="1"/>
  <c r="C132" i="1"/>
  <c r="H132" i="1" s="1"/>
  <c r="D131" i="1"/>
  <c r="C131" i="1"/>
  <c r="H131" i="1" s="1"/>
  <c r="D130" i="1"/>
  <c r="C130" i="1"/>
  <c r="D129" i="1"/>
  <c r="C129" i="1"/>
  <c r="H129" i="1" s="1"/>
  <c r="D128" i="1"/>
  <c r="C128" i="1"/>
  <c r="H128" i="1" s="1"/>
  <c r="D127" i="1"/>
  <c r="C127" i="1"/>
  <c r="H127" i="1" s="1"/>
  <c r="D126" i="1"/>
  <c r="C126" i="1"/>
  <c r="D125" i="1"/>
  <c r="C125" i="1"/>
  <c r="H125" i="1" s="1"/>
  <c r="D124" i="1"/>
  <c r="C124" i="1"/>
  <c r="H124" i="1" s="1"/>
  <c r="D123" i="1"/>
  <c r="C123" i="1"/>
  <c r="H123" i="1" s="1"/>
  <c r="D122" i="1"/>
  <c r="C122" i="1"/>
  <c r="D121" i="1"/>
  <c r="C121" i="1"/>
  <c r="H121" i="1" s="1"/>
  <c r="D120" i="1"/>
  <c r="C120" i="1"/>
  <c r="H120" i="1" s="1"/>
  <c r="D119" i="1"/>
  <c r="C119" i="1"/>
  <c r="H119" i="1" s="1"/>
  <c r="D118" i="1"/>
  <c r="C118" i="1"/>
  <c r="D117" i="1"/>
  <c r="C117" i="1"/>
  <c r="H117" i="1" s="1"/>
  <c r="D116" i="1"/>
  <c r="C116" i="1"/>
  <c r="H116" i="1" s="1"/>
  <c r="D115" i="1"/>
  <c r="C115" i="1"/>
  <c r="H115" i="1" s="1"/>
  <c r="D114" i="1"/>
  <c r="C114" i="1"/>
  <c r="D113" i="1"/>
  <c r="C113" i="1"/>
  <c r="H113" i="1" s="1"/>
  <c r="D112" i="1"/>
  <c r="C112" i="1"/>
  <c r="H112" i="1" s="1"/>
  <c r="D111" i="1"/>
  <c r="C111" i="1"/>
  <c r="H111" i="1" s="1"/>
  <c r="D110" i="1"/>
  <c r="C110" i="1"/>
  <c r="D109" i="1"/>
  <c r="C109" i="1"/>
  <c r="H109" i="1" s="1"/>
  <c r="D108" i="1"/>
  <c r="C108" i="1"/>
  <c r="H108" i="1" s="1"/>
  <c r="D107" i="1"/>
  <c r="C107" i="1"/>
  <c r="H107" i="1" s="1"/>
  <c r="D106" i="1"/>
  <c r="C106" i="1"/>
  <c r="D105" i="1"/>
  <c r="C105" i="1"/>
  <c r="H105" i="1" s="1"/>
  <c r="D104" i="1"/>
  <c r="C104" i="1"/>
  <c r="H104" i="1" s="1"/>
  <c r="D103" i="1"/>
  <c r="C103" i="1"/>
  <c r="H103" i="1" s="1"/>
  <c r="D102" i="1"/>
  <c r="D101" i="1"/>
  <c r="C101" i="1"/>
  <c r="H101" i="1" s="1"/>
  <c r="D100" i="1"/>
  <c r="C100" i="1"/>
  <c r="H100" i="1" s="1"/>
  <c r="D99" i="1"/>
  <c r="C99" i="1"/>
  <c r="H99" i="1" s="1"/>
  <c r="D98" i="1"/>
  <c r="C98" i="1"/>
  <c r="D97" i="1"/>
  <c r="C97" i="1"/>
  <c r="H97" i="1" s="1"/>
  <c r="D96" i="1"/>
  <c r="C96" i="1"/>
  <c r="H96" i="1" s="1"/>
  <c r="D95" i="1"/>
  <c r="C95" i="1"/>
  <c r="H95" i="1" s="1"/>
  <c r="D94" i="1"/>
  <c r="C94" i="1"/>
  <c r="D93" i="1"/>
  <c r="C93" i="1"/>
  <c r="H93" i="1" s="1"/>
  <c r="D92" i="1"/>
  <c r="C92" i="1"/>
  <c r="H92" i="1" s="1"/>
  <c r="D91" i="1"/>
  <c r="C91" i="1"/>
  <c r="H91" i="1" s="1"/>
  <c r="D90" i="1"/>
  <c r="C90" i="1"/>
  <c r="D89" i="1"/>
  <c r="C89" i="1"/>
  <c r="H89" i="1" s="1"/>
  <c r="D88" i="1"/>
  <c r="C88" i="1"/>
  <c r="H88" i="1" s="1"/>
  <c r="D87" i="1"/>
  <c r="C87" i="1"/>
  <c r="H87" i="1" s="1"/>
  <c r="D86" i="1"/>
  <c r="C86" i="1"/>
  <c r="D85" i="1"/>
  <c r="C85" i="1"/>
  <c r="H85" i="1" s="1"/>
  <c r="D84" i="1"/>
  <c r="C84" i="1"/>
  <c r="H84" i="1" s="1"/>
  <c r="D83" i="1"/>
  <c r="C83" i="1"/>
  <c r="H83" i="1" s="1"/>
  <c r="D82" i="1"/>
  <c r="C82" i="1"/>
  <c r="D81" i="1"/>
  <c r="C81" i="1"/>
  <c r="H81" i="1" s="1"/>
  <c r="D80" i="1"/>
  <c r="C80" i="1"/>
  <c r="H80" i="1" s="1"/>
  <c r="D79" i="1"/>
  <c r="C79" i="1"/>
  <c r="H79" i="1" s="1"/>
  <c r="D78" i="1"/>
  <c r="D77" i="1"/>
  <c r="C77" i="1"/>
  <c r="H77" i="1" s="1"/>
  <c r="D76" i="1"/>
  <c r="C76" i="1"/>
  <c r="H76" i="1" s="1"/>
  <c r="D75" i="1"/>
  <c r="C75" i="1"/>
  <c r="H75" i="1" s="1"/>
  <c r="D74" i="1"/>
  <c r="C74" i="1"/>
  <c r="D73" i="1"/>
  <c r="C73" i="1"/>
  <c r="H73" i="1" s="1"/>
  <c r="D72" i="1"/>
  <c r="C72" i="1"/>
  <c r="H72" i="1" s="1"/>
  <c r="D71" i="1"/>
  <c r="C71" i="1"/>
  <c r="H71" i="1" s="1"/>
  <c r="D70" i="1"/>
  <c r="C70" i="1"/>
  <c r="D69" i="1"/>
  <c r="C69" i="1"/>
  <c r="H69" i="1" s="1"/>
  <c r="D68" i="1"/>
  <c r="C68" i="1"/>
  <c r="H68" i="1" s="1"/>
  <c r="D67" i="1"/>
  <c r="C67" i="1"/>
  <c r="H67" i="1" s="1"/>
  <c r="D66" i="1"/>
  <c r="C66" i="1"/>
  <c r="D65" i="1"/>
  <c r="C65" i="1"/>
  <c r="H65" i="1" s="1"/>
  <c r="D64" i="1"/>
  <c r="C64" i="1"/>
  <c r="H64" i="1" s="1"/>
  <c r="D63" i="1"/>
  <c r="C63" i="1"/>
  <c r="H63" i="1" s="1"/>
  <c r="D62" i="1"/>
  <c r="C62" i="1"/>
  <c r="D61" i="1"/>
  <c r="C61" i="1"/>
  <c r="H61" i="1" s="1"/>
  <c r="D60" i="1"/>
  <c r="C60" i="1"/>
  <c r="H60" i="1" s="1"/>
  <c r="D59" i="1"/>
  <c r="C59" i="1"/>
  <c r="H59" i="1" s="1"/>
  <c r="D58" i="1"/>
  <c r="C58" i="1"/>
  <c r="D57" i="1"/>
  <c r="C57" i="1"/>
  <c r="H57" i="1" s="1"/>
  <c r="D56" i="1"/>
  <c r="C56" i="1"/>
  <c r="H56" i="1" s="1"/>
  <c r="D55" i="1"/>
  <c r="C55" i="1"/>
  <c r="H55" i="1" s="1"/>
  <c r="D54" i="1"/>
  <c r="C54" i="1"/>
  <c r="D53" i="1"/>
  <c r="C53" i="1"/>
  <c r="H53" i="1" s="1"/>
  <c r="D52" i="1"/>
  <c r="C52" i="1"/>
  <c r="H52" i="1" s="1"/>
  <c r="D51" i="1"/>
  <c r="C51" i="1"/>
  <c r="H51" i="1" s="1"/>
  <c r="D50" i="1"/>
  <c r="C50" i="1"/>
  <c r="D49" i="1"/>
  <c r="C49" i="1"/>
  <c r="H49" i="1" s="1"/>
  <c r="D48" i="1"/>
  <c r="C48" i="1"/>
  <c r="H48" i="1" s="1"/>
  <c r="D47" i="1"/>
  <c r="C47" i="1"/>
  <c r="H47" i="1" s="1"/>
  <c r="D46" i="1"/>
  <c r="C46" i="1"/>
  <c r="D44" i="1"/>
  <c r="C44" i="1"/>
  <c r="H44" i="1" s="1"/>
  <c r="D43" i="1"/>
  <c r="C43" i="1"/>
  <c r="H43" i="1" s="1"/>
  <c r="D42" i="1"/>
  <c r="C42" i="1"/>
  <c r="D41" i="1"/>
  <c r="C41" i="1"/>
  <c r="H41" i="1" s="1"/>
  <c r="D40" i="1"/>
  <c r="C40" i="1"/>
  <c r="H40" i="1" s="1"/>
  <c r="D39" i="1"/>
  <c r="D38" i="1"/>
  <c r="C38" i="1"/>
  <c r="D37" i="1"/>
  <c r="C37" i="1"/>
  <c r="H37" i="1" s="1"/>
  <c r="D36" i="1"/>
  <c r="C36" i="1"/>
  <c r="H36" i="1" s="1"/>
  <c r="D35" i="1"/>
  <c r="C35" i="1"/>
  <c r="H35" i="1" s="1"/>
  <c r="D34" i="1"/>
  <c r="C34" i="1"/>
  <c r="D33" i="1"/>
  <c r="C33" i="1"/>
  <c r="H33" i="1" s="1"/>
  <c r="D32" i="1"/>
  <c r="C32" i="1"/>
  <c r="H32" i="1" s="1"/>
  <c r="D31" i="1"/>
  <c r="C31" i="1"/>
  <c r="H31" i="1" s="1"/>
  <c r="D30" i="1"/>
  <c r="C30" i="1"/>
  <c r="D29" i="1"/>
  <c r="C29" i="1"/>
  <c r="H29" i="1" s="1"/>
  <c r="D28" i="1"/>
  <c r="C28" i="1"/>
  <c r="H28" i="1" s="1"/>
  <c r="D27" i="1"/>
  <c r="C27" i="1"/>
  <c r="H27" i="1" s="1"/>
  <c r="D26" i="1"/>
  <c r="C26" i="1"/>
  <c r="D25" i="1"/>
  <c r="C25" i="1"/>
  <c r="H25" i="1" s="1"/>
  <c r="D24" i="1"/>
  <c r="C24" i="1"/>
  <c r="H24" i="1" s="1"/>
  <c r="D23" i="1"/>
  <c r="C23" i="1"/>
  <c r="H23" i="1" s="1"/>
  <c r="D22" i="1"/>
  <c r="C22" i="1"/>
  <c r="D21" i="1"/>
  <c r="C21" i="1"/>
  <c r="H21" i="1" s="1"/>
  <c r="D20" i="1"/>
  <c r="C20" i="1"/>
  <c r="H20" i="1" s="1"/>
  <c r="D19" i="1"/>
  <c r="C19" i="1"/>
  <c r="H19" i="1" s="1"/>
  <c r="D18" i="1"/>
  <c r="C18" i="1"/>
  <c r="D17" i="1"/>
  <c r="C17" i="1"/>
  <c r="H17" i="1" s="1"/>
  <c r="D16" i="1"/>
  <c r="C16" i="1"/>
  <c r="H16" i="1" s="1"/>
  <c r="D15" i="1"/>
  <c r="C15" i="1"/>
  <c r="H15" i="1" s="1"/>
  <c r="D14" i="1"/>
  <c r="C14" i="1"/>
  <c r="D13" i="1"/>
  <c r="C13" i="1"/>
  <c r="H13" i="1" s="1"/>
  <c r="D12" i="1"/>
  <c r="C12" i="1"/>
  <c r="H12" i="1" s="1"/>
  <c r="D11" i="1"/>
  <c r="C11" i="1"/>
  <c r="H11" i="1" s="1"/>
  <c r="D10" i="1"/>
  <c r="C10" i="1"/>
  <c r="D9" i="1"/>
  <c r="C9" i="1"/>
  <c r="H9" i="1" s="1"/>
  <c r="D8" i="1"/>
  <c r="C8" i="1"/>
  <c r="H8" i="1" s="1"/>
  <c r="D7" i="1"/>
  <c r="C7" i="1"/>
  <c r="H7" i="1" s="1"/>
  <c r="D6" i="1"/>
  <c r="C6" i="1"/>
  <c r="D5" i="1"/>
  <c r="C5" i="1"/>
  <c r="H5" i="1" s="1"/>
  <c r="D4" i="1"/>
  <c r="C4" i="1"/>
  <c r="H4" i="1" s="1"/>
  <c r="D3" i="1"/>
  <c r="E322" i="9" l="1"/>
  <c r="B322" i="9" s="1"/>
  <c r="D5" i="7"/>
  <c r="E340" i="9"/>
  <c r="B340" i="9" s="1"/>
  <c r="H1340" i="1"/>
  <c r="H1400" i="1"/>
  <c r="E335" i="9"/>
  <c r="B335" i="9" s="1"/>
  <c r="H1385" i="1"/>
  <c r="H1306" i="1"/>
  <c r="C1604" i="1"/>
  <c r="H1604" i="1" s="1"/>
  <c r="H1262" i="1"/>
  <c r="H1258" i="1"/>
  <c r="H1256" i="1"/>
  <c r="H1265" i="1"/>
  <c r="F118" i="6"/>
  <c r="H1516" i="1"/>
  <c r="E31" i="9"/>
  <c r="B31" i="9" s="1"/>
  <c r="E37" i="9"/>
  <c r="E327" i="9"/>
  <c r="B327" i="9" s="1"/>
  <c r="E312" i="9"/>
  <c r="B312" i="9" s="1"/>
  <c r="E36" i="9"/>
  <c r="B36" i="9" s="1"/>
  <c r="E324" i="9"/>
  <c r="B324" i="9" s="1"/>
  <c r="E326" i="9"/>
  <c r="B326" i="9" s="1"/>
  <c r="F236" i="9"/>
  <c r="B236" i="9" s="1"/>
  <c r="E320" i="9"/>
  <c r="B320" i="9" s="1"/>
  <c r="E329" i="9"/>
  <c r="B329" i="9" s="1"/>
  <c r="H1264" i="1"/>
  <c r="E255" i="5"/>
  <c r="E251" i="5" s="1"/>
  <c r="I25" i="3" s="1"/>
  <c r="E304" i="9"/>
  <c r="B304" i="9" s="1"/>
  <c r="F260" i="5"/>
  <c r="E303" i="9"/>
  <c r="B303" i="9" s="1"/>
  <c r="F256" i="5"/>
  <c r="H1031" i="1"/>
  <c r="H1030" i="1"/>
  <c r="F45" i="5"/>
  <c r="F35" i="5"/>
  <c r="H1040" i="1"/>
  <c r="E12" i="5"/>
  <c r="D1017" i="1" s="1"/>
  <c r="H1024" i="1"/>
  <c r="F19" i="5"/>
  <c r="H1013" i="1"/>
  <c r="E294" i="9"/>
  <c r="B294" i="9" s="1"/>
  <c r="D421" i="1"/>
  <c r="B296" i="9"/>
  <c r="H414" i="1"/>
  <c r="H422" i="1"/>
  <c r="D45" i="8"/>
  <c r="C1628" i="1"/>
  <c r="H1628" i="1" s="1"/>
  <c r="H358" i="1"/>
  <c r="H362" i="1"/>
  <c r="H366" i="1"/>
  <c r="H370" i="1"/>
  <c r="H374" i="1"/>
  <c r="H378" i="1"/>
  <c r="H382" i="1"/>
  <c r="H386" i="1"/>
  <c r="H390" i="1"/>
  <c r="H394" i="1"/>
  <c r="H398" i="1"/>
  <c r="H402" i="1"/>
  <c r="H406" i="1"/>
  <c r="H410" i="1"/>
  <c r="H6" i="1"/>
  <c r="H10" i="1"/>
  <c r="H14" i="1"/>
  <c r="H18" i="1"/>
  <c r="H22" i="1"/>
  <c r="H26" i="1"/>
  <c r="H30" i="1"/>
  <c r="H34" i="1"/>
  <c r="H38" i="1"/>
  <c r="H42" i="1"/>
  <c r="H46" i="1"/>
  <c r="H50" i="1"/>
  <c r="H54" i="1"/>
  <c r="H58" i="1"/>
  <c r="H62" i="1"/>
  <c r="H66" i="1"/>
  <c r="H70" i="1"/>
  <c r="H74" i="1"/>
  <c r="H82" i="1"/>
  <c r="H86" i="1"/>
  <c r="H90" i="1"/>
  <c r="H94" i="1"/>
  <c r="H98" i="1"/>
  <c r="H106" i="1"/>
  <c r="H110" i="1"/>
  <c r="H114" i="1"/>
  <c r="H118" i="1"/>
  <c r="H122" i="1"/>
  <c r="H126" i="1"/>
  <c r="H130" i="1"/>
  <c r="H134" i="1"/>
  <c r="H138" i="1"/>
  <c r="H142" i="1"/>
  <c r="H146" i="1"/>
  <c r="H150" i="1"/>
  <c r="H154" i="1"/>
  <c r="H158" i="1"/>
  <c r="H162" i="1"/>
  <c r="H166" i="1"/>
  <c r="H170" i="1"/>
  <c r="H174" i="1"/>
  <c r="H178" i="1"/>
  <c r="H182" i="1"/>
  <c r="H186" i="1"/>
  <c r="H190" i="1"/>
  <c r="H194" i="1"/>
  <c r="H202" i="1"/>
  <c r="H206" i="1"/>
  <c r="H210" i="1"/>
  <c r="H214" i="1"/>
  <c r="H218" i="1"/>
  <c r="H222" i="1"/>
  <c r="H230" i="1"/>
  <c r="H234" i="1"/>
  <c r="H238" i="1"/>
  <c r="H242" i="1"/>
  <c r="H246" i="1"/>
  <c r="H250" i="1"/>
  <c r="H254" i="1"/>
  <c r="H262" i="1"/>
  <c r="H266" i="1"/>
  <c r="H270" i="1"/>
  <c r="H274" i="1"/>
  <c r="H278" i="1"/>
  <c r="H282" i="1"/>
  <c r="H301" i="1"/>
  <c r="H305" i="1"/>
  <c r="H309" i="1"/>
  <c r="H313" i="1"/>
  <c r="H317" i="1"/>
  <c r="H321" i="1"/>
  <c r="H325" i="1"/>
  <c r="H329" i="1"/>
  <c r="H333" i="1"/>
  <c r="H337" i="1"/>
  <c r="H341" i="1"/>
  <c r="H345" i="1"/>
  <c r="H353" i="1"/>
  <c r="H357" i="1"/>
  <c r="H361" i="1"/>
  <c r="H365" i="1"/>
  <c r="H369" i="1"/>
  <c r="H373" i="1"/>
  <c r="H377" i="1"/>
  <c r="H381" i="1"/>
  <c r="H385" i="1"/>
  <c r="H389" i="1"/>
  <c r="H393" i="1"/>
  <c r="H397" i="1"/>
  <c r="H401" i="1"/>
  <c r="H405" i="1"/>
  <c r="H409" i="1"/>
  <c r="H421" i="1"/>
  <c r="H429" i="1"/>
  <c r="H433" i="1"/>
  <c r="H437" i="1"/>
  <c r="H441" i="1"/>
  <c r="H445" i="1"/>
  <c r="H449" i="1"/>
  <c r="H453" i="1"/>
  <c r="H457" i="1"/>
  <c r="H461" i="1"/>
  <c r="H465" i="1"/>
  <c r="H469" i="1"/>
  <c r="H477" i="1"/>
  <c r="H481" i="1"/>
  <c r="H489" i="1"/>
  <c r="H493" i="1"/>
  <c r="H497" i="1"/>
  <c r="H501" i="1"/>
  <c r="H505" i="1"/>
  <c r="H509"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F242" i="4"/>
  <c r="D230" i="4"/>
  <c r="H502" i="1"/>
  <c r="H506" i="1"/>
  <c r="H510" i="1"/>
  <c r="H514" i="1"/>
  <c r="H518" i="1"/>
  <c r="H522" i="1"/>
  <c r="H526" i="1"/>
  <c r="H530" i="1"/>
  <c r="H534" i="1"/>
  <c r="H538" i="1"/>
  <c r="H542" i="1"/>
  <c r="H546" i="1"/>
  <c r="H550" i="1"/>
  <c r="H554" i="1"/>
  <c r="H558" i="1"/>
  <c r="H562" i="1"/>
  <c r="H566" i="1"/>
  <c r="H570" i="1"/>
  <c r="H574" i="1"/>
  <c r="H578" i="1"/>
  <c r="H582" i="1"/>
  <c r="H586" i="1"/>
  <c r="H590" i="1"/>
  <c r="H594" i="1"/>
  <c r="H598" i="1"/>
  <c r="H602" i="1"/>
  <c r="H606" i="1"/>
  <c r="H610" i="1"/>
  <c r="H614" i="1"/>
  <c r="H618" i="1"/>
  <c r="H622" i="1"/>
  <c r="H626" i="1"/>
  <c r="H630" i="1"/>
  <c r="F112" i="4"/>
  <c r="D106" i="4"/>
  <c r="D6" i="8"/>
  <c r="C1583" i="1" s="1"/>
  <c r="H1583" i="1" s="1"/>
  <c r="C1585" i="1"/>
  <c r="H1585" i="1" s="1"/>
  <c r="H1182" i="1"/>
  <c r="F91" i="4"/>
  <c r="D82" i="4"/>
  <c r="H336" i="9"/>
  <c r="E177" i="5"/>
  <c r="D1182" i="1"/>
  <c r="C1401" i="1"/>
  <c r="H27" i="3"/>
  <c r="E129" i="6"/>
  <c r="D1525" i="1" s="1"/>
  <c r="D1526" i="1"/>
  <c r="H1526" i="1" s="1"/>
  <c r="H285" i="1"/>
  <c r="H289" i="1"/>
  <c r="H293" i="1"/>
  <c r="H299" i="1"/>
  <c r="H307" i="1"/>
  <c r="H311" i="1"/>
  <c r="H315" i="1"/>
  <c r="H319" i="1"/>
  <c r="H323" i="1"/>
  <c r="H327" i="1"/>
  <c r="H331" i="1"/>
  <c r="H335" i="1"/>
  <c r="H339" i="1"/>
  <c r="H343" i="1"/>
  <c r="H347"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3" i="1"/>
  <c r="H627" i="1"/>
  <c r="H631" i="1"/>
  <c r="H635" i="1"/>
  <c r="E6" i="4"/>
  <c r="E422" i="4" s="1"/>
  <c r="H286" i="1"/>
  <c r="H290" i="1"/>
  <c r="H294" i="1"/>
  <c r="H300" i="1"/>
  <c r="H304" i="1"/>
  <c r="H308" i="1"/>
  <c r="H312" i="1"/>
  <c r="H320" i="1"/>
  <c r="H324" i="1"/>
  <c r="H328" i="1"/>
  <c r="H332" i="1"/>
  <c r="H336" i="1"/>
  <c r="H340" i="1"/>
  <c r="H344" i="1"/>
  <c r="H348" i="1"/>
  <c r="H352" i="1"/>
  <c r="H360" i="1"/>
  <c r="H364" i="1"/>
  <c r="H368" i="1"/>
  <c r="H372" i="1"/>
  <c r="H376" i="1"/>
  <c r="H380" i="1"/>
  <c r="H384" i="1"/>
  <c r="H388" i="1"/>
  <c r="H392" i="1"/>
  <c r="H396" i="1"/>
  <c r="H400" i="1"/>
  <c r="H404" i="1"/>
  <c r="H408" i="1"/>
  <c r="H416" i="1"/>
  <c r="H428" i="1"/>
  <c r="H432" i="1"/>
  <c r="H436" i="1"/>
  <c r="H440" i="1"/>
  <c r="H444" i="1"/>
  <c r="H448" i="1"/>
  <c r="H452" i="1"/>
  <c r="H456" i="1"/>
  <c r="H460" i="1"/>
  <c r="H464" i="1"/>
  <c r="H468" i="1"/>
  <c r="H472" i="1"/>
  <c r="H476" i="1"/>
  <c r="H480" i="1"/>
  <c r="H484" i="1"/>
  <c r="H488" i="1"/>
  <c r="H492" i="1"/>
  <c r="H496" i="1"/>
  <c r="H500" i="1"/>
  <c r="H504" i="1"/>
  <c r="H508" i="1"/>
  <c r="H512" i="1"/>
  <c r="H516"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E418" i="4"/>
  <c r="D413" i="1" s="1"/>
  <c r="F203" i="4"/>
  <c r="D202" i="4"/>
  <c r="F263" i="4"/>
  <c r="D262" i="4"/>
  <c r="F492" i="4"/>
  <c r="D491" i="4"/>
  <c r="F598" i="4"/>
  <c r="D597" i="4"/>
  <c r="B50" i="9"/>
  <c r="E72" i="9"/>
  <c r="B72" i="9" s="1"/>
  <c r="B98" i="9"/>
  <c r="B114" i="9"/>
  <c r="B130" i="9"/>
  <c r="E144" i="9"/>
  <c r="B144" i="9" s="1"/>
  <c r="E172" i="9"/>
  <c r="B172" i="9" s="1"/>
  <c r="B235" i="9"/>
  <c r="B247" i="9"/>
  <c r="F261" i="9"/>
  <c r="B261" i="9" s="1"/>
  <c r="B285" i="9"/>
  <c r="B292" i="9"/>
  <c r="E202" i="4"/>
  <c r="D198" i="1" s="1"/>
  <c r="E262" i="4"/>
  <c r="D258" i="1" s="1"/>
  <c r="F355" i="4"/>
  <c r="D354" i="4"/>
  <c r="F480" i="4"/>
  <c r="D479" i="4"/>
  <c r="H1489" i="1"/>
  <c r="H1493" i="1"/>
  <c r="H1497" i="1"/>
  <c r="H1501" i="1"/>
  <c r="H1505" i="1"/>
  <c r="H1509" i="1"/>
  <c r="H1513" i="1"/>
  <c r="H1517" i="1"/>
  <c r="H1521" i="1"/>
  <c r="H1529" i="1"/>
  <c r="H1533" i="1"/>
  <c r="E230" i="4"/>
  <c r="D226" i="1" s="1"/>
  <c r="F309" i="4"/>
  <c r="D308" i="4"/>
  <c r="F308" i="4" s="1"/>
  <c r="F322" i="4"/>
  <c r="D321" i="4"/>
  <c r="F362" i="4"/>
  <c r="D361" i="4"/>
  <c r="F29" i="5"/>
  <c r="D12" i="5"/>
  <c r="B37" i="9"/>
  <c r="E96" i="9"/>
  <c r="B96" i="9" s="1"/>
  <c r="E128" i="9"/>
  <c r="B128" i="9" s="1"/>
  <c r="B231" i="9"/>
  <c r="F245" i="9"/>
  <c r="B245" i="9" s="1"/>
  <c r="B269" i="9"/>
  <c r="B283" i="9"/>
  <c r="E311" i="9"/>
  <c r="B311" i="9" s="1"/>
  <c r="J1542" i="1"/>
  <c r="J1546" i="1"/>
  <c r="J1550" i="1"/>
  <c r="J1554" i="1"/>
  <c r="J1558" i="1"/>
  <c r="J1562" i="1"/>
  <c r="J1566" i="1"/>
  <c r="J1570" i="1"/>
  <c r="J1574" i="1"/>
  <c r="J1578" i="1"/>
  <c r="F8" i="5"/>
  <c r="D7" i="5"/>
  <c r="F43" i="6"/>
  <c r="D35" i="6"/>
  <c r="E5" i="7"/>
  <c r="B229" i="9"/>
  <c r="F50" i="4"/>
  <c r="D49" i="4"/>
  <c r="D273" i="4"/>
  <c r="E7" i="5"/>
  <c r="B58" i="9"/>
  <c r="B106" i="9"/>
  <c r="E152" i="9"/>
  <c r="B152" i="9" s="1"/>
  <c r="B158" i="9"/>
  <c r="F229" i="9"/>
  <c r="B253" i="9"/>
  <c r="B267" i="9"/>
  <c r="B279" i="9"/>
  <c r="F298" i="9"/>
  <c r="E307" i="9"/>
  <c r="B307" i="9" s="1"/>
  <c r="J1575" i="1"/>
  <c r="J1579" i="1"/>
  <c r="F8" i="4"/>
  <c r="D7" i="4"/>
  <c r="E49" i="4"/>
  <c r="D45" i="1" s="1"/>
  <c r="F536" i="4"/>
  <c r="B284" i="9"/>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F44" i="4"/>
  <c r="D43" i="4"/>
  <c r="F125" i="4"/>
  <c r="F165" i="4"/>
  <c r="D164" i="4"/>
  <c r="D152" i="4" s="1"/>
  <c r="E430" i="4"/>
  <c r="E535" i="4"/>
  <c r="G336" i="9"/>
  <c r="D177" i="5"/>
  <c r="F130" i="6"/>
  <c r="D129" i="6"/>
  <c r="B34" i="9"/>
  <c r="E40" i="9"/>
  <c r="B40" i="9" s="1"/>
  <c r="B74" i="9"/>
  <c r="E88" i="9"/>
  <c r="B88" i="9" s="1"/>
  <c r="B237" i="9"/>
  <c r="B244" i="9"/>
  <c r="B251" i="9"/>
  <c r="B263" i="9"/>
  <c r="F277" i="9"/>
  <c r="B277" i="9" s="1"/>
  <c r="B305" i="9"/>
  <c r="B341" i="9"/>
  <c r="F170" i="4"/>
  <c r="D571" i="4"/>
  <c r="D70" i="5"/>
  <c r="G314" i="9"/>
  <c r="E314" i="9" s="1"/>
  <c r="B314" i="9" s="1"/>
  <c r="D119" i="5"/>
  <c r="D255" i="5"/>
  <c r="D296" i="5"/>
  <c r="F68" i="4"/>
  <c r="F74" i="4"/>
  <c r="F178" i="4"/>
  <c r="F269" i="4"/>
  <c r="D647" i="4"/>
  <c r="D431" i="4"/>
  <c r="E156" i="9"/>
  <c r="B156" i="9" s="1"/>
  <c r="H314" i="9"/>
  <c r="D114" i="6"/>
  <c r="E338" i="9"/>
  <c r="B338" i="9" s="1"/>
  <c r="D89" i="6"/>
  <c r="F154" i="4"/>
  <c r="F77" i="4"/>
  <c r="F83" i="4"/>
  <c r="F216" i="4"/>
  <c r="F13" i="5"/>
  <c r="F171"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4"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03" i="5"/>
  <c r="F219" i="5"/>
  <c r="F5" i="6"/>
  <c r="D141" i="6"/>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G174" i="9"/>
  <c r="E174" i="9" s="1"/>
  <c r="B174" i="9" s="1"/>
  <c r="C1538" i="1" l="1"/>
  <c r="H33" i="3"/>
  <c r="E336" i="9"/>
  <c r="B336" i="9" s="1"/>
  <c r="G1585" i="1"/>
  <c r="G1583" i="1"/>
  <c r="D44" i="8"/>
  <c r="H19" i="9" s="1"/>
  <c r="E19" i="9" s="1"/>
  <c r="B19" i="9" s="1"/>
  <c r="D1259" i="1"/>
  <c r="D1255" i="1"/>
  <c r="G642" i="1"/>
  <c r="F228" i="9"/>
  <c r="B228" i="9" s="1"/>
  <c r="B207" i="9"/>
  <c r="D299" i="4"/>
  <c r="H18" i="3"/>
  <c r="C148" i="1"/>
  <c r="F177" i="5"/>
  <c r="H24" i="3"/>
  <c r="C1181" i="1"/>
  <c r="E180" i="9"/>
  <c r="B180" i="9" s="1"/>
  <c r="E309" i="9"/>
  <c r="B309" i="9" s="1"/>
  <c r="F431" i="4"/>
  <c r="D430" i="4"/>
  <c r="C425" i="1"/>
  <c r="F119" i="5"/>
  <c r="C1124" i="1"/>
  <c r="F129" i="6"/>
  <c r="C1525" i="1"/>
  <c r="F7" i="4"/>
  <c r="D6" i="4"/>
  <c r="C3" i="1"/>
  <c r="F49" i="4"/>
  <c r="C45" i="1"/>
  <c r="F321" i="4"/>
  <c r="C316" i="1"/>
  <c r="E152" i="4"/>
  <c r="F152" i="4" s="1"/>
  <c r="F82" i="4"/>
  <c r="C78" i="1"/>
  <c r="F230" i="4"/>
  <c r="C226" i="1"/>
  <c r="F647" i="4"/>
  <c r="C641" i="1"/>
  <c r="F43" i="4"/>
  <c r="C39" i="1"/>
  <c r="E141" i="6"/>
  <c r="F141" i="6" s="1"/>
  <c r="F262" i="4"/>
  <c r="C258" i="1"/>
  <c r="F89" i="6"/>
  <c r="C1485" i="1"/>
  <c r="F571" i="4"/>
  <c r="C565" i="1"/>
  <c r="I33" i="3"/>
  <c r="D1538" i="1"/>
  <c r="G346" i="9"/>
  <c r="E346" i="9" s="1"/>
  <c r="F202" i="4"/>
  <c r="C198" i="1"/>
  <c r="F70" i="5"/>
  <c r="D69" i="5"/>
  <c r="D6" i="5" s="1"/>
  <c r="C1075" i="1"/>
  <c r="F479" i="4"/>
  <c r="C473" i="1"/>
  <c r="E640" i="4"/>
  <c r="D634" i="1" s="1"/>
  <c r="D529" i="1"/>
  <c r="F35" i="6"/>
  <c r="C1431" i="1"/>
  <c r="H28" i="3"/>
  <c r="F12" i="5"/>
  <c r="C1017" i="1"/>
  <c r="F354" i="4"/>
  <c r="C349" i="1"/>
  <c r="F114" i="6"/>
  <c r="H30" i="3"/>
  <c r="C1510" i="1"/>
  <c r="E639" i="4"/>
  <c r="D633" i="1" s="1"/>
  <c r="D424" i="1"/>
  <c r="D535" i="4"/>
  <c r="F597" i="4"/>
  <c r="C591" i="1"/>
  <c r="F106" i="4"/>
  <c r="C102" i="1"/>
  <c r="C1622" i="1"/>
  <c r="I40" i="3"/>
  <c r="C303" i="1"/>
  <c r="I17" i="3"/>
  <c r="D2" i="1"/>
  <c r="E179" i="9"/>
  <c r="B179" i="9" s="1"/>
  <c r="F296" i="5"/>
  <c r="C1300" i="1"/>
  <c r="F164" i="4"/>
  <c r="C160" i="1"/>
  <c r="E6" i="5"/>
  <c r="I22" i="3"/>
  <c r="D1012" i="1"/>
  <c r="F7" i="5"/>
  <c r="H22" i="3"/>
  <c r="C1012" i="1"/>
  <c r="F361" i="4"/>
  <c r="D360" i="4"/>
  <c r="C356" i="1"/>
  <c r="E176" i="5"/>
  <c r="D1180" i="1" s="1"/>
  <c r="D1181" i="1"/>
  <c r="I24" i="3"/>
  <c r="E24" i="9"/>
  <c r="F255" i="5"/>
  <c r="D251" i="5"/>
  <c r="D176" i="5" s="1"/>
  <c r="C1259" i="1"/>
  <c r="F273" i="4"/>
  <c r="C269" i="1"/>
  <c r="F491" i="4"/>
  <c r="C485" i="1"/>
  <c r="G344" i="9"/>
  <c r="E344" i="9" s="1"/>
  <c r="B344" i="9" s="1"/>
  <c r="G343" i="9"/>
  <c r="E343" i="9" s="1"/>
  <c r="H31" i="3"/>
  <c r="C1537" i="1"/>
  <c r="G348" i="9"/>
  <c r="E348" i="9" s="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C1621" i="1" l="1"/>
  <c r="I39" i="3"/>
  <c r="K1481" i="9"/>
  <c r="C1011" i="1"/>
  <c r="G306" i="9"/>
  <c r="E306" i="9" s="1"/>
  <c r="B306" i="9" s="1"/>
  <c r="G299" i="9"/>
  <c r="F6" i="5"/>
  <c r="F176" i="5"/>
  <c r="C1180" i="1"/>
  <c r="H316" i="1"/>
  <c r="G316" i="1"/>
  <c r="H1181" i="1"/>
  <c r="G1181" i="1"/>
  <c r="H1300" i="1"/>
  <c r="G1300" i="1"/>
  <c r="H1622" i="1"/>
  <c r="G1622" i="1"/>
  <c r="H1510" i="1"/>
  <c r="G1510" i="1"/>
  <c r="H1431" i="1"/>
  <c r="G1431" i="1"/>
  <c r="H1485" i="1"/>
  <c r="G1485" i="1"/>
  <c r="H641" i="1"/>
  <c r="G641" i="1"/>
  <c r="H1124" i="1"/>
  <c r="G1124" i="1"/>
  <c r="H1012" i="1"/>
  <c r="G1012" i="1"/>
  <c r="H485" i="1"/>
  <c r="G485" i="1"/>
  <c r="H102" i="1"/>
  <c r="G102" i="1"/>
  <c r="H198" i="1"/>
  <c r="G198" i="1"/>
  <c r="H45" i="1"/>
  <c r="G45" i="1"/>
  <c r="H226" i="1"/>
  <c r="G226" i="1"/>
  <c r="H425" i="1"/>
  <c r="G425" i="1"/>
  <c r="H591" i="1"/>
  <c r="G591" i="1"/>
  <c r="H349" i="1"/>
  <c r="G349" i="1"/>
  <c r="B346" i="9"/>
  <c r="E345" i="9"/>
  <c r="I10" i="3" s="1"/>
  <c r="H258" i="1"/>
  <c r="G258" i="1"/>
  <c r="H3" i="1"/>
  <c r="G3" i="1"/>
  <c r="D639" i="4"/>
  <c r="C424" i="1"/>
  <c r="F430" i="4"/>
  <c r="H356" i="1"/>
  <c r="G356" i="1"/>
  <c r="H473" i="1"/>
  <c r="G473" i="1"/>
  <c r="H1538" i="1"/>
  <c r="G1538" i="1"/>
  <c r="H78" i="1"/>
  <c r="G78" i="1"/>
  <c r="H17" i="3"/>
  <c r="C2" i="1"/>
  <c r="D422" i="4"/>
  <c r="D300" i="4"/>
  <c r="F6" i="4"/>
  <c r="G148" i="1"/>
  <c r="H269" i="1"/>
  <c r="G269" i="1"/>
  <c r="H1259" i="1"/>
  <c r="G1259" i="1"/>
  <c r="D418" i="4"/>
  <c r="C355" i="1"/>
  <c r="F360" i="4"/>
  <c r="H299" i="9"/>
  <c r="D1011" i="1"/>
  <c r="H303" i="1"/>
  <c r="G303" i="1"/>
  <c r="D640" i="4"/>
  <c r="C529" i="1"/>
  <c r="F535" i="4"/>
  <c r="H1017" i="1"/>
  <c r="G1017" i="1"/>
  <c r="D1537" i="1"/>
  <c r="I31" i="3"/>
  <c r="F69" i="5"/>
  <c r="H23" i="3"/>
  <c r="C1074" i="1"/>
  <c r="F251" i="5"/>
  <c r="H25" i="3"/>
  <c r="C1255" i="1"/>
  <c r="H160" i="1"/>
  <c r="G160" i="1"/>
  <c r="D417" i="4"/>
  <c r="H1075" i="1"/>
  <c r="G1075" i="1"/>
  <c r="H565" i="1"/>
  <c r="G565" i="1"/>
  <c r="H39" i="1"/>
  <c r="G39" i="1"/>
  <c r="E299" i="4"/>
  <c r="I18" i="3"/>
  <c r="D148" i="1"/>
  <c r="H148" i="1" s="1"/>
  <c r="H1525" i="1"/>
  <c r="G1525" i="1"/>
  <c r="C295" i="1"/>
  <c r="D423" i="4"/>
  <c r="D301" i="4"/>
  <c r="F299" i="4"/>
  <c r="D637" i="1"/>
  <c r="B348" i="9"/>
  <c r="E347" i="9"/>
  <c r="H1537" i="1"/>
  <c r="G1537" i="1"/>
  <c r="H9" i="3"/>
  <c r="B343" i="9"/>
  <c r="E342" i="9"/>
  <c r="H1621" i="1"/>
  <c r="G1621" i="1"/>
  <c r="H11" i="3"/>
  <c r="H1074" i="1" l="1"/>
  <c r="G1074" i="1"/>
  <c r="H529" i="1"/>
  <c r="G529" i="1"/>
  <c r="F418" i="4"/>
  <c r="C413" i="1"/>
  <c r="F300" i="4"/>
  <c r="C296" i="1"/>
  <c r="F640" i="4"/>
  <c r="C634" i="1"/>
  <c r="D643" i="4"/>
  <c r="D424" i="4"/>
  <c r="F422" i="4"/>
  <c r="C417" i="1"/>
  <c r="H1180" i="1"/>
  <c r="G1180" i="1"/>
  <c r="G20" i="9"/>
  <c r="D644" i="4"/>
  <c r="D425" i="4"/>
  <c r="C418" i="1"/>
  <c r="F417" i="4"/>
  <c r="C412" i="1"/>
  <c r="H2" i="1"/>
  <c r="G2" i="1"/>
  <c r="D295" i="1"/>
  <c r="E423" i="4"/>
  <c r="F423" i="4" s="1"/>
  <c r="E301" i="4"/>
  <c r="D297" i="1" s="1"/>
  <c r="E300" i="4"/>
  <c r="D296" i="1" s="1"/>
  <c r="H355" i="1"/>
  <c r="G355" i="1"/>
  <c r="F301" i="4"/>
  <c r="C297" i="1"/>
  <c r="E299" i="9"/>
  <c r="H1255" i="1"/>
  <c r="G1255" i="1"/>
  <c r="H424" i="1"/>
  <c r="G424" i="1"/>
  <c r="H295" i="1"/>
  <c r="G295" i="1"/>
  <c r="F639" i="4"/>
  <c r="C633" i="1"/>
  <c r="H8" i="3"/>
  <c r="M3" i="9" s="1"/>
  <c r="G1011" i="1"/>
  <c r="H1011" i="1"/>
  <c r="N3" i="9"/>
  <c r="I11" i="3"/>
  <c r="K3" i="9"/>
  <c r="I9" i="3"/>
  <c r="H412" i="1" l="1"/>
  <c r="G412" i="1"/>
  <c r="G417" i="1"/>
  <c r="H417" i="1"/>
  <c r="H413" i="1"/>
  <c r="G413" i="1"/>
  <c r="H297" i="1"/>
  <c r="G297" i="1"/>
  <c r="H296" i="1"/>
  <c r="G296" i="1"/>
  <c r="G418" i="1"/>
  <c r="C419" i="1"/>
  <c r="F424" i="4"/>
  <c r="H334" i="9"/>
  <c r="G334" i="9"/>
  <c r="H20" i="9"/>
  <c r="E20" i="9" s="1"/>
  <c r="B20" i="9" s="1"/>
  <c r="E425" i="4"/>
  <c r="D420" i="1" s="1"/>
  <c r="D418" i="1"/>
  <c r="H418" i="1" s="1"/>
  <c r="E424" i="4"/>
  <c r="D419" i="1" s="1"/>
  <c r="E644" i="4"/>
  <c r="F425" i="4"/>
  <c r="C420" i="1"/>
  <c r="D645" i="4"/>
  <c r="F643" i="4"/>
  <c r="C637" i="1"/>
  <c r="H633" i="1"/>
  <c r="G633" i="1"/>
  <c r="B299" i="9"/>
  <c r="D646" i="4"/>
  <c r="F644" i="4"/>
  <c r="C638" i="1"/>
  <c r="H634" i="1"/>
  <c r="G634" i="1"/>
  <c r="E334" i="9" l="1"/>
  <c r="B334" i="9" s="1"/>
  <c r="C640" i="1"/>
  <c r="D650" i="4"/>
  <c r="H420" i="1"/>
  <c r="G420" i="1"/>
  <c r="G419" i="1"/>
  <c r="H419" i="1"/>
  <c r="F645" i="4"/>
  <c r="D649" i="4"/>
  <c r="C639" i="1"/>
  <c r="D638" i="1"/>
  <c r="H638" i="1" s="1"/>
  <c r="E646" i="4"/>
  <c r="F646" i="4" s="1"/>
  <c r="E645" i="4"/>
  <c r="H637" i="1"/>
  <c r="G637" i="1"/>
  <c r="G638" i="1"/>
  <c r="E298" i="9" l="1"/>
  <c r="I8" i="3" s="1"/>
  <c r="E649" i="4"/>
  <c r="F649" i="4" s="1"/>
  <c r="D639" i="1"/>
  <c r="G297" i="9"/>
  <c r="E297" i="9" s="1"/>
  <c r="B297" i="9" s="1"/>
  <c r="D640" i="1"/>
  <c r="E650" i="4"/>
  <c r="C644" i="1"/>
  <c r="F650" i="4"/>
  <c r="H20" i="3"/>
  <c r="C643" i="1"/>
  <c r="H19" i="3"/>
  <c r="H640" i="1"/>
  <c r="G640" i="1"/>
  <c r="I20" i="3" l="1"/>
  <c r="D644" i="1"/>
  <c r="H7" i="3"/>
  <c r="J3" i="9" s="1"/>
  <c r="H22" i="9" s="1"/>
  <c r="H644" i="1"/>
  <c r="G644" i="1"/>
  <c r="H643" i="1"/>
  <c r="G643" i="1"/>
  <c r="H639" i="1"/>
  <c r="G639" i="1"/>
  <c r="I19" i="3"/>
  <c r="D643" i="1"/>
  <c r="G21" i="9" l="1"/>
  <c r="K9" i="9"/>
  <c r="M15" i="9"/>
  <c r="H18" i="9"/>
  <c r="I7" i="9"/>
  <c r="J17" i="9"/>
  <c r="K6" i="9"/>
  <c r="I17" i="9"/>
  <c r="I9" i="9"/>
  <c r="H15" i="9"/>
  <c r="K11" i="9"/>
  <c r="K8" i="9"/>
  <c r="I6" i="9"/>
  <c r="G295" i="9"/>
  <c r="G16" i="9"/>
  <c r="G18" i="9"/>
  <c r="E18" i="9" s="1"/>
  <c r="B18" i="9" s="1"/>
  <c r="J9" i="9"/>
  <c r="I12" i="9"/>
  <c r="L293" i="9"/>
  <c r="F293" i="9" s="1"/>
  <c r="G15" i="9"/>
  <c r="H295" i="9"/>
  <c r="J12" i="9"/>
  <c r="L15" i="9"/>
  <c r="J6" i="9"/>
  <c r="H17" i="9"/>
  <c r="J11" i="9"/>
  <c r="J8" i="9"/>
  <c r="M16" i="9"/>
  <c r="K13" i="9"/>
  <c r="I8" i="9"/>
  <c r="G22" i="9"/>
  <c r="E22" i="9" s="1"/>
  <c r="B22" i="9" s="1"/>
  <c r="L16" i="9"/>
  <c r="F16" i="9" s="1"/>
  <c r="J13" i="9"/>
  <c r="K10" i="9"/>
  <c r="K7" i="9"/>
  <c r="I5" i="9"/>
  <c r="K12" i="9"/>
  <c r="G17" i="9"/>
  <c r="K5" i="9"/>
  <c r="I11" i="9"/>
  <c r="J5" i="9"/>
  <c r="H21" i="9"/>
  <c r="H16" i="9"/>
  <c r="I13" i="9"/>
  <c r="J10" i="9"/>
  <c r="J7" i="9"/>
  <c r="B293" i="9"/>
  <c r="F23" i="9"/>
  <c r="E21" i="9" l="1"/>
  <c r="B21" i="9" s="1"/>
  <c r="E6" i="9"/>
  <c r="B6" i="9" s="1"/>
  <c r="E11" i="9"/>
  <c r="B11" i="9" s="1"/>
  <c r="E17" i="9"/>
  <c r="B17" i="9" s="1"/>
  <c r="E7" i="9"/>
  <c r="B7" i="9" s="1"/>
  <c r="E10" i="9"/>
  <c r="B10" i="9" s="1"/>
  <c r="E15" i="9"/>
  <c r="F15" i="9"/>
  <c r="F14" i="9" s="1"/>
  <c r="F3" i="9" s="1"/>
  <c r="E8" i="9"/>
  <c r="B8" i="9" s="1"/>
  <c r="E295" i="9"/>
  <c r="E5" i="9"/>
  <c r="B5" i="9" s="1"/>
  <c r="E16" i="9"/>
  <c r="B16" i="9" s="1"/>
  <c r="E13" i="9"/>
  <c r="B13" i="9" s="1"/>
  <c r="E12" i="9"/>
  <c r="B12" i="9" s="1"/>
  <c r="E9" i="9"/>
  <c r="B9" i="9" s="1"/>
  <c r="B15" i="9" l="1"/>
  <c r="E14" i="9"/>
  <c r="I13" i="3" s="1"/>
  <c r="B295" i="9"/>
  <c r="E23" i="9"/>
  <c r="I7" i="3" s="1"/>
  <c r="E4" i="9"/>
  <c r="E3" i="9" l="1"/>
</calcChain>
</file>

<file path=xl/sharedStrings.xml><?xml version="1.0" encoding="utf-8"?>
<sst xmlns="http://schemas.openxmlformats.org/spreadsheetml/2006/main" count="4733" uniqueCount="3656">
  <si>
    <t>Obveznik:</t>
  </si>
  <si>
    <t xml:space="preserve">16328 - II. GIMNAZIJA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</si>
  <si>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</si>
  <si>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</si>
  <si>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</si>
  <si>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</si>
  <si>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</si>
  <si>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</si>
  <si>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</si>
  <si>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</si>
  <si>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</si>
  <si>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</si>
  <si>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</si>
  <si>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</si>
  <si>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</si>
  <si>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</si>
  <si>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</si>
  <si>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</si>
  <si>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</si>
  <si>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</si>
  <si>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</si>
  <si>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</si>
  <si>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</si>
  <si>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</si>
  <si>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</si>
  <si>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</si>
  <si>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</si>
  <si>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</si>
  <si>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</si>
  <si>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</si>
  <si>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</si>
  <si>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</si>
  <si>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</si>
  <si>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</si>
  <si>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</si>
  <si>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</si>
  <si>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</si>
  <si>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</si>
  <si>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</si>
  <si>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</si>
  <si>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</si>
  <si>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</si>
  <si>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</si>
  <si>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</si>
  <si>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</si>
  <si>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</si>
  <si>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</si>
  <si>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</si>
  <si>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</si>
  <si>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</si>
  <si>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</si>
  <si>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</si>
  <si>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</si>
  <si>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</si>
  <si>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</si>
  <si>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</si>
  <si>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</si>
  <si>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</si>
  <si>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</si>
  <si>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</si>
  <si>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</si>
  <si>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</si>
  <si>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</si>
  <si>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</si>
  <si>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</si>
  <si>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</si>
  <si>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</si>
  <si>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</si>
  <si>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</si>
  <si>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</si>
  <si>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</si>
  <si>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</si>
  <si>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</si>
  <si>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</si>
  <si>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</si>
  <si>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</si>
  <si>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</si>
  <si>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</si>
  <si>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</si>
  <si>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</si>
  <si>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</si>
  <si>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</si>
  <si>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</si>
  <si>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</si>
  <si>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</si>
  <si>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</si>
  <si>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</si>
  <si>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</si>
  <si>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</si>
  <si>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</si>
  <si>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</si>
  <si>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</si>
  <si>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</si>
  <si>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</si>
  <si>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</si>
  <si>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</si>
  <si>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</si>
  <si>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</si>
  <si>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</si>
  <si>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</si>
  <si>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</si>
  <si>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</si>
  <si>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</si>
  <si>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</si>
  <si>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</si>
  <si>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</si>
  <si>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</si>
  <si>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</si>
  <si>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</si>
  <si>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</si>
  <si>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</si>
  <si>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</si>
  <si>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</si>
  <si>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</si>
  <si>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</si>
  <si>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</si>
  <si>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</si>
  <si>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</si>
  <si>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</si>
  <si>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</si>
  <si>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</si>
  <si>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</si>
  <si>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</si>
  <si>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</si>
  <si>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</si>
  <si>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</si>
  <si>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</si>
  <si>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</si>
  <si>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</si>
  <si>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</si>
  <si>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</si>
  <si>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</si>
  <si>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</si>
  <si>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</si>
  <si>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</si>
  <si>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</si>
  <si>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</si>
  <si>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</si>
  <si>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</si>
  <si>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</si>
  <si>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</si>
  <si>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</si>
  <si>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</si>
  <si>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</si>
  <si>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</si>
  <si>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</si>
  <si>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</si>
  <si>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</si>
  <si>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</si>
  <si>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</si>
  <si>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</si>
  <si>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</si>
  <si>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</si>
  <si>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</si>
  <si>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</si>
  <si>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</si>
  <si>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</si>
  <si>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</si>
  <si>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</si>
  <si>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</si>
  <si>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</si>
  <si>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</si>
  <si>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</si>
  <si>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</si>
  <si>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</si>
  <si>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</si>
  <si>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</si>
  <si>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</si>
  <si>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</si>
  <si>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</si>
  <si>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</si>
  <si>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</si>
  <si>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</si>
  <si>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</si>
  <si>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</si>
  <si>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</si>
  <si>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</si>
  <si>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</si>
  <si>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</si>
  <si>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</si>
  <si>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</si>
  <si>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</si>
  <si>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</si>
  <si>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</si>
  <si>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</si>
  <si>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</si>
  <si>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</si>
  <si>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</si>
  <si>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</si>
  <si>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</si>
  <si>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</si>
  <si>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</si>
  <si>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</si>
  <si>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</si>
  <si>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</si>
  <si>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</si>
  <si>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</si>
  <si>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</si>
  <si>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</si>
  <si>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</si>
  <si>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</si>
  <si>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</si>
  <si>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</si>
  <si>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</si>
  <si>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</si>
  <si>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</si>
  <si>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</si>
  <si>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</si>
  <si>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</si>
  <si>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</si>
  <si>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</si>
  <si>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</si>
  <si>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</si>
  <si>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</si>
  <si>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</si>
  <si>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</si>
  <si>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</si>
  <si>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</si>
  <si>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</si>
  <si>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</si>
  <si>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</si>
  <si>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</si>
  <si>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</si>
  <si>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</si>
  <si>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</si>
  <si>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</si>
  <si>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</si>
  <si>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</si>
  <si>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</si>
  <si>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</si>
  <si>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</si>
  <si>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</si>
  <si>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</si>
  <si>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</si>
  <si>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</si>
  <si>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</si>
  <si>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</si>
  <si>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</si>
  <si>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</si>
  <si>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</si>
  <si>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</si>
  <si>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</si>
  <si>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</si>
  <si>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</si>
  <si>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</si>
  <si>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</si>
  <si>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</si>
  <si>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</si>
  <si>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</si>
  <si>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</si>
  <si>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</si>
  <si>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</si>
  <si>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</si>
  <si>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</si>
  <si>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</si>
  <si>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</si>
  <si>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</si>
  <si>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</si>
  <si>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</si>
  <si>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</si>
  <si>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</si>
  <si>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</si>
  <si>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</si>
  <si>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</si>
  <si>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</si>
  <si>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</si>
  <si>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</si>
  <si>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</si>
  <si>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</si>
  <si>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</si>
  <si>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</si>
  <si>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</si>
  <si>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</si>
  <si>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</si>
  <si>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</si>
  <si>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</si>
  <si>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</si>
  <si>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</si>
  <si>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</si>
  <si>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</si>
  <si>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</si>
  <si>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</si>
  <si>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</si>
  <si>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</si>
  <si>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</si>
  <si>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</si>
  <si>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</si>
  <si>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</si>
  <si>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</si>
  <si>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</si>
  <si>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</si>
  <si>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</si>
  <si>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</si>
  <si>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</si>
  <si>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</si>
  <si>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</si>
  <si>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</si>
  <si>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</si>
  <si>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</si>
  <si>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</si>
  <si>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</si>
  <si>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</si>
  <si>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</si>
  <si>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</si>
  <si>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</si>
  <si>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</si>
  <si>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</si>
  <si>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</si>
  <si>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</si>
  <si>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</si>
  <si>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</si>
  <si>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</si>
  <si>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</si>
  <si>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</si>
  <si>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</si>
  <si>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</si>
  <si>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</si>
  <si>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</si>
  <si>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</si>
  <si>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</si>
  <si>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</si>
  <si>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</si>
  <si>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</si>
  <si>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</si>
  <si>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</si>
  <si>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</si>
  <si>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</si>
  <si>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</si>
  <si>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</si>
  <si>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</si>
  <si>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</si>
  <si>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</si>
  <si>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</si>
  <si>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</si>
  <si>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</si>
  <si>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</si>
  <si>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</si>
  <si>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</si>
  <si>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</si>
  <si>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</si>
  <si>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</si>
  <si>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</si>
  <si>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</si>
  <si>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</si>
  <si>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</si>
  <si>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</si>
  <si>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</si>
  <si>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</si>
  <si>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</si>
  <si>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</si>
  <si>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</si>
  <si>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</si>
  <si>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</si>
  <si>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</si>
  <si>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</si>
  <si>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</si>
  <si>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</si>
  <si>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</si>
  <si>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</si>
  <si>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</si>
  <si>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</si>
  <si>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</si>
  <si>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</si>
  <si>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</si>
  <si>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</si>
  <si>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</si>
  <si>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</si>
  <si>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</si>
  <si>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</si>
  <si>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</si>
  <si>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</si>
  <si>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</si>
  <si>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</si>
  <si>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</si>
  <si>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</si>
  <si>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</si>
  <si>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</si>
  <si>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</si>
  <si>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</si>
  <si>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</si>
  <si>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</si>
  <si>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</si>
  <si>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</si>
  <si>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</si>
  <si>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</si>
  <si>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</si>
  <si>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</si>
  <si>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</si>
  <si>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</si>
  <si>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</si>
  <si>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</si>
  <si>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</si>
  <si>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</si>
  <si>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</si>
  <si>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</si>
  <si>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</si>
  <si>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</si>
  <si>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</si>
  <si>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</si>
  <si>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</si>
  <si>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</si>
  <si>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</si>
  <si>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</si>
  <si>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</si>
  <si>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</si>
  <si>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</si>
  <si>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</si>
  <si>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</si>
  <si>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</si>
  <si>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</si>
  <si>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</si>
  <si>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</si>
  <si>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</si>
  <si>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</si>
  <si>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</si>
  <si>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</si>
  <si>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</si>
  <si>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</si>
  <si>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</si>
  <si>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</si>
  <si>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</si>
  <si>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</si>
  <si>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</si>
  <si>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</si>
  <si>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</si>
  <si>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</si>
  <si>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</si>
  <si>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</si>
  <si>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</si>
  <si>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</si>
  <si>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</si>
  <si>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</si>
  <si>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</si>
  <si>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</si>
  <si>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</si>
  <si>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</si>
  <si>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</si>
  <si>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</si>
  <si>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</si>
  <si>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</si>
  <si>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</si>
  <si>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</si>
  <si>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</si>
  <si>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</si>
  <si>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</si>
  <si>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</si>
  <si>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</si>
  <si>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</si>
  <si>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</si>
  <si>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</si>
  <si>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</si>
  <si>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</si>
  <si>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</si>
  <si>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</si>
  <si>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</si>
  <si>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</si>
  <si>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</si>
  <si>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</si>
  <si>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</si>
  <si>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</si>
  <si>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</si>
  <si>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</si>
  <si>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</si>
  <si>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</si>
  <si>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</si>
  <si>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</si>
  <si>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</si>
  <si>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</si>
  <si>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</si>
  <si>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</si>
  <si>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</si>
  <si>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</si>
  <si>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</si>
  <si>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</si>
  <si>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</si>
  <si>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</si>
  <si>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</si>
  <si>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</si>
  <si>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</si>
  <si>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</si>
  <si>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</si>
  <si>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</si>
  <si>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</si>
  <si>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</si>
  <si>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</si>
  <si>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</si>
  <si>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</si>
  <si>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</si>
  <si>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</si>
  <si>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</si>
  <si>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</si>
  <si>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</si>
  <si>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</si>
  <si>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</si>
  <si>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</si>
  <si>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</si>
  <si>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</si>
  <si>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</si>
  <si>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</si>
  <si>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</si>
  <si>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</si>
  <si>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</si>
  <si>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</si>
  <si>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</si>
  <si>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</si>
  <si>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</si>
  <si>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</si>
  <si>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</si>
  <si>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</si>
  <si>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</si>
  <si>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</si>
  <si>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</si>
  <si>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</si>
  <si>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</si>
  <si>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</si>
  <si>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</si>
  <si>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</si>
  <si>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</si>
  <si>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</si>
  <si>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</si>
  <si>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</si>
  <si>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</si>
  <si>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</si>
  <si>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</si>
  <si>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</si>
  <si>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</si>
  <si>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</si>
  <si>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</si>
  <si>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</si>
  <si>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</si>
  <si>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</si>
  <si>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</si>
  <si>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</si>
  <si>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</si>
  <si>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</si>
  <si>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</si>
  <si>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</si>
  <si>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</si>
  <si>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</si>
  <si>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</si>
  <si>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</si>
  <si>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</si>
  <si>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</si>
  <si>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</si>
  <si>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</si>
  <si>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</si>
  <si>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</si>
  <si>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</si>
  <si>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</si>
  <si>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</si>
  <si>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</si>
  <si>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</si>
  <si>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</si>
  <si>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</si>
  <si>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</si>
  <si>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</si>
  <si>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</si>
  <si>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</si>
  <si>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</si>
  <si>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</si>
  <si>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</si>
  <si>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</si>
  <si>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</si>
  <si>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</si>
  <si>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</si>
  <si>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</si>
  <si>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</si>
  <si>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</si>
  <si>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</si>
  <si>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</si>
  <si>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</si>
  <si>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</si>
  <si>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</si>
  <si>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</si>
  <si>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</si>
  <si>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</si>
  <si>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</si>
  <si>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</si>
  <si>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</si>
  <si>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</si>
  <si>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</si>
  <si>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</si>
  <si>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</si>
  <si>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</si>
  <si>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</si>
  <si>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</si>
  <si>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</si>
  <si>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</si>
  <si>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</si>
  <si>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</si>
  <si>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</si>
  <si>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</si>
  <si>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</si>
  <si>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</si>
  <si>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</si>
  <si>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</si>
  <si>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</si>
  <si>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</si>
  <si>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</si>
  <si>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</si>
  <si>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</si>
  <si>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</si>
  <si>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</si>
  <si>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</si>
  <si>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</si>
  <si>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</si>
  <si>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</si>
  <si>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</si>
  <si>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</si>
  <si>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</si>
  <si>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</si>
  <si>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</si>
  <si>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</si>
  <si>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</si>
  <si>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</si>
  <si>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</si>
  <si>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</si>
  <si>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</si>
  <si>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</si>
  <si>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</si>
  <si>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</si>
  <si>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</si>
  <si>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</si>
  <si>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</si>
  <si>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</si>
  <si>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</si>
  <si>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</si>
  <si>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</si>
  <si>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</si>
  <si>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</si>
  <si>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</si>
  <si>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</si>
  <si>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</si>
  <si>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</si>
  <si>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</si>
  <si>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</si>
  <si>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</si>
  <si>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</si>
  <si>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</si>
  <si>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</si>
  <si>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</si>
  <si>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</si>
  <si>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</si>
  <si>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</si>
  <si>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</si>
  <si>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</si>
  <si>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</si>
  <si>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</si>
  <si>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</si>
  <si>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</si>
  <si>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</si>
  <si>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</si>
  <si>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</si>
  <si>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</si>
  <si>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</si>
  <si>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</si>
  <si>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</si>
  <si>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</si>
  <si>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</si>
  <si>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</si>
  <si>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</si>
  <si>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</si>
  <si>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</si>
  <si>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</si>
  <si>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</si>
  <si>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</si>
  <si>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</si>
  <si>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</si>
  <si>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</si>
  <si>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</si>
  <si>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</si>
  <si>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</si>
  <si>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</si>
  <si>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</si>
  <si>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</si>
  <si>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</si>
  <si>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</si>
  <si>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</si>
  <si>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</si>
  <si>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</si>
  <si>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</si>
  <si>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</si>
  <si>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</si>
  <si>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</si>
  <si>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</si>
  <si>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</si>
  <si>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</si>
  <si>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</si>
  <si>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</si>
  <si>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</si>
  <si>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</si>
  <si>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</si>
  <si>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</si>
  <si>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</si>
  <si>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</si>
  <si>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</si>
  <si>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</si>
  <si>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</si>
  <si>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</si>
  <si>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</si>
  <si>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</si>
  <si>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</si>
  <si>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</si>
  <si>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</si>
  <si>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</si>
  <si>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</si>
  <si>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</si>
  <si>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</si>
  <si>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</si>
  <si>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</si>
  <si>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</si>
  <si>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</si>
  <si>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</si>
  <si>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</si>
  <si>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</si>
  <si>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</si>
  <si>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</si>
  <si>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</si>
  <si>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</si>
  <si>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</si>
  <si>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</si>
  <si>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</si>
  <si>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</si>
  <si>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</si>
  <si>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</si>
  <si>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</si>
  <si>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</si>
  <si>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</si>
  <si>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</si>
  <si>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</si>
  <si>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</si>
  <si>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</si>
  <si>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</si>
  <si>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</si>
  <si>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</si>
  <si>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</si>
  <si>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</si>
  <si>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</si>
  <si>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</si>
  <si>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</si>
  <si>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</si>
  <si>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</si>
  <si>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</si>
  <si>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</si>
  <si>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</si>
  <si>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</si>
  <si>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</si>
  <si>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</si>
  <si>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</si>
  <si>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</si>
  <si>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</si>
  <si>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</si>
  <si>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</si>
  <si>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</si>
  <si>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</si>
  <si>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</si>
  <si>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</si>
  <si>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</si>
  <si>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</si>
  <si>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</si>
  <si>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</si>
  <si>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</si>
  <si>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</si>
  <si>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</si>
  <si>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</si>
  <si>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</si>
  <si>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</si>
  <si>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</si>
  <si>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</si>
  <si>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</si>
  <si>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</si>
  <si>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</si>
  <si>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</si>
  <si>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</si>
  <si>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</si>
  <si>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</si>
  <si>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</si>
  <si>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</si>
  <si>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</si>
  <si>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</si>
  <si>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</si>
  <si>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</si>
  <si>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</si>
  <si>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</si>
  <si>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</si>
  <si>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</si>
  <si>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</si>
  <si>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</si>
  <si>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</si>
  <si>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</si>
  <si>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</si>
  <si>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</si>
  <si>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</si>
  <si>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</si>
  <si>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</si>
  <si>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</si>
  <si>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</si>
  <si>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</si>
  <si>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</si>
  <si>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</si>
  <si>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</si>
  <si>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</si>
  <si>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</si>
  <si>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</si>
  <si>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</si>
  <si>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</si>
  <si>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</si>
  <si>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</si>
  <si>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</si>
  <si>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</si>
  <si>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</si>
  <si>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</si>
  <si>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</si>
  <si>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</si>
  <si>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</si>
  <si>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</si>
  <si>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</si>
  <si>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</si>
  <si>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</si>
  <si>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</si>
  <si>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</si>
  <si>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</si>
  <si>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</si>
  <si>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</si>
  <si>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</si>
  <si>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</si>
  <si>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</si>
  <si>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</si>
  <si>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</si>
  <si>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</si>
  <si>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</si>
  <si>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</si>
  <si>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</si>
  <si>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</si>
  <si>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</si>
  <si>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</si>
  <si>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</si>
  <si>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</si>
  <si>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</si>
  <si>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</si>
  <si>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</si>
  <si>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</si>
  <si>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</si>
  <si>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</si>
  <si>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</si>
  <si>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</si>
  <si>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</si>
  <si>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</si>
  <si>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</si>
  <si>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</si>
  <si>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</si>
  <si>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</si>
  <si>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</si>
  <si>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</si>
  <si>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</si>
  <si>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</si>
  <si>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</si>
  <si>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</si>
  <si>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</si>
  <si>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</si>
  <si>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</si>
  <si>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</si>
  <si>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</si>
  <si>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</si>
  <si>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</si>
  <si>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</si>
  <si>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</si>
  <si>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</si>
  <si>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</si>
  <si>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</si>
  <si>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</si>
  <si>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</si>
  <si>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</si>
  <si>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</si>
  <si>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</si>
  <si>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</si>
  <si>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</si>
  <si>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</si>
  <si>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</si>
  <si>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</si>
  <si>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</si>
  <si>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</si>
  <si>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</si>
  <si>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</si>
  <si>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</si>
  <si>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</si>
  <si>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</si>
  <si>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</si>
  <si>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</si>
  <si>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</si>
  <si>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</si>
  <si>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</si>
  <si>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</si>
  <si>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</si>
  <si>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</si>
  <si>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</si>
  <si>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</si>
  <si>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</si>
  <si>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</si>
  <si>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</si>
  <si>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</si>
  <si>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</si>
  <si>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</si>
  <si>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</si>
  <si>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</si>
  <si>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</si>
  <si>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</si>
  <si>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</si>
  <si>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</si>
  <si>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</si>
  <si>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</si>
  <si>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</si>
  <si>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</si>
  <si>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</si>
  <si>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</si>
  <si>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</si>
  <si>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</si>
  <si>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</si>
  <si>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</si>
  <si>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</si>
  <si>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</si>
  <si>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</si>
  <si>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</si>
  <si>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</si>
  <si>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</si>
  <si>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</si>
  <si>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</si>
  <si>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</si>
  <si>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</si>
  <si>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</si>
  <si>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</si>
  <si>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</si>
  <si>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</si>
  <si>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</si>
  <si>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</si>
  <si>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</si>
  <si>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</si>
  <si>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</si>
  <si>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</si>
  <si>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</si>
  <si>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</si>
  <si>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</si>
  <si>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</si>
  <si>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</si>
  <si>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</si>
  <si>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</si>
  <si>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</si>
  <si>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</si>
  <si>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</si>
  <si>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</si>
  <si>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</si>
  <si>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</si>
  <si>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</si>
  <si>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</si>
  <si>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</si>
  <si>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</si>
  <si>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</si>
  <si>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</si>
  <si>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</si>
  <si>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</si>
  <si>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</si>
  <si>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</si>
  <si>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</si>
  <si>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</si>
  <si>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</si>
  <si>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</si>
  <si>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</si>
  <si>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</si>
  <si>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</si>
  <si>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</si>
  <si>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</si>
  <si>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</si>
  <si>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</si>
  <si>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</si>
  <si>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</si>
  <si>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</si>
  <si>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</si>
  <si>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</si>
  <si>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</si>
  <si>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</si>
  <si>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</si>
  <si>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</si>
  <si>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</si>
  <si>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</si>
  <si>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</si>
  <si>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</si>
  <si>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</si>
  <si>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</si>
  <si>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</si>
  <si>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</si>
  <si>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</si>
  <si>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</si>
  <si>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</si>
  <si>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</si>
  <si>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</si>
  <si>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</si>
  <si>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</si>
  <si>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</si>
  <si>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</si>
  <si>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</si>
  <si>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</si>
  <si>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</si>
  <si>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</si>
  <si>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</si>
  <si>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</si>
  <si>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</si>
  <si>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</si>
  <si>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</si>
  <si>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</si>
  <si>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</si>
  <si>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</si>
  <si>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</si>
  <si>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</si>
  <si>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</si>
  <si>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</si>
  <si>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</si>
  <si>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</si>
  <si>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</si>
  <si>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</si>
  <si>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</si>
  <si>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</si>
  <si>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</si>
  <si>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</si>
  <si>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</si>
  <si>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</si>
  <si>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</si>
  <si>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</si>
  <si>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</si>
  <si>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</si>
  <si>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</si>
  <si>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</si>
  <si>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</si>
  <si>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</si>
  <si>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</si>
  <si>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</si>
  <si>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</si>
  <si>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</si>
  <si>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</si>
  <si>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</si>
  <si>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</si>
  <si>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</si>
  <si>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</si>
  <si>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</si>
  <si>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</si>
  <si>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</si>
  <si>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</si>
  <si>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</si>
  <si>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</si>
  <si>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</si>
  <si>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</si>
  <si>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</si>
  <si>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</si>
  <si>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</si>
  <si>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</si>
  <si>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</si>
  <si>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</si>
  <si>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</si>
  <si>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</si>
  <si>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</si>
  <si>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</si>
  <si>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</si>
  <si>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</si>
  <si>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</si>
  <si>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</si>
  <si>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</si>
  <si>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</si>
  <si>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</si>
  <si>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</si>
  <si>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</si>
  <si>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</si>
  <si>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</si>
  <si>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</si>
  <si>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</si>
  <si>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</si>
  <si>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</si>
  <si>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</si>
  <si>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</si>
  <si>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</si>
  <si>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</si>
  <si>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</si>
  <si>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</si>
  <si>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</si>
  <si>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</si>
  <si>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</si>
  <si>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</si>
  <si>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</si>
  <si>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</si>
  <si>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</si>
  <si>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</si>
  <si>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</si>
  <si>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</si>
  <si>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</si>
  <si>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</si>
  <si>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</si>
  <si>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</si>
  <si>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</si>
  <si>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</si>
  <si>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</si>
  <si>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</si>
  <si>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</si>
  <si>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</si>
  <si>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</si>
  <si>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</si>
  <si>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</si>
  <si>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</si>
  <si>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</si>
  <si>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</si>
  <si>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</si>
  <si>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</si>
  <si>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</si>
  <si>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</si>
  <si>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</si>
  <si>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</si>
  <si>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</si>
  <si>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</si>
  <si>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</si>
  <si>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</si>
  <si>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</si>
  <si>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</si>
  <si>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</si>
  <si>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</si>
  <si>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</si>
  <si>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</si>
  <si>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</si>
  <si>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</si>
  <si>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</si>
  <si>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</si>
  <si>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</si>
  <si>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</si>
  <si>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</si>
  <si>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</si>
  <si>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</si>
  <si>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</si>
  <si>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</si>
  <si>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</si>
  <si>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</si>
  <si>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</si>
  <si>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</si>
  <si>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</si>
  <si>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</si>
  <si>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</si>
  <si>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</si>
  <si>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</si>
  <si>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</si>
  <si>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</si>
  <si>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</si>
  <si>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</si>
  <si>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</si>
  <si>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</si>
  <si>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</si>
  <si>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</si>
  <si>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</si>
  <si>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</si>
  <si>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</si>
  <si>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</si>
  <si>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</si>
  <si>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</si>
  <si>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</si>
  <si>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</si>
  <si>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</si>
  <si>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</si>
  <si>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</si>
  <si>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</si>
  <si>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</si>
  <si>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</si>
  <si>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</si>
  <si>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</si>
  <si>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</si>
  <si>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</si>
  <si>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</si>
  <si>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</si>
  <si>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</si>
  <si>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</si>
  <si>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</si>
  <si>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</si>
  <si>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</si>
  <si>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</si>
  <si>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</si>
  <si>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</si>
  <si>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</si>
  <si>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</si>
  <si>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</si>
  <si>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</si>
  <si>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</si>
  <si>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</si>
  <si>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</si>
  <si>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</si>
  <si>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</si>
  <si>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</si>
  <si>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</si>
  <si>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</si>
  <si>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</si>
  <si>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</si>
  <si>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</si>
  <si>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</si>
  <si>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</si>
  <si>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</si>
  <si>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</si>
  <si>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</si>
  <si>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</si>
  <si>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</si>
  <si>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</si>
  <si>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</si>
  <si>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</si>
  <si>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</si>
  <si>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</si>
  <si>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</si>
  <si>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</si>
  <si>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</si>
  <si>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</si>
  <si>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</si>
  <si>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</si>
  <si>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</si>
  <si>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</si>
  <si>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</si>
  <si>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</si>
  <si>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</si>
  <si>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</si>
  <si>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</si>
  <si>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</si>
  <si>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</si>
  <si>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</si>
  <si>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</si>
  <si>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</si>
  <si>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</si>
  <si>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</si>
  <si>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</si>
  <si>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</si>
  <si>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</si>
  <si>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</si>
  <si>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</si>
  <si>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</si>
  <si>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</si>
  <si>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</si>
  <si>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</si>
  <si>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</si>
  <si>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</si>
  <si>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</si>
  <si>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</si>
  <si>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</si>
  <si>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</si>
  <si>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</si>
  <si>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</si>
  <si>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</si>
  <si>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</si>
  <si>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</si>
  <si>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</si>
  <si>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</si>
  <si>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</si>
  <si>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</si>
  <si>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</si>
  <si>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</si>
  <si>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</si>
  <si>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</si>
  <si>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</si>
  <si>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</si>
  <si>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</si>
  <si>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</si>
  <si>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</si>
  <si>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</si>
  <si>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</si>
  <si>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</si>
  <si>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</si>
  <si>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</si>
  <si>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</si>
  <si>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</si>
  <si>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</si>
  <si>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</si>
  <si>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</si>
  <si>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</si>
  <si>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</si>
  <si>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</si>
  <si>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</si>
  <si>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</si>
  <si>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</si>
  <si>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</si>
  <si>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</si>
  <si>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</si>
  <si>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</si>
  <si>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</si>
  <si>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</si>
  <si>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</si>
  <si>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</si>
  <si>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</si>
  <si>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</si>
  <si>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</si>
  <si>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</si>
  <si>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</si>
  <si>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</si>
  <si>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</si>
  <si>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</si>
  <si>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</si>
  <si>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</si>
  <si>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</si>
  <si>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</si>
  <si>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</si>
  <si>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</si>
  <si>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</si>
  <si>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</si>
  <si>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</si>
  <si>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</si>
  <si>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</si>
  <si>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</si>
  <si>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</si>
  <si>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</si>
  <si>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</si>
  <si>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</si>
  <si>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</si>
  <si>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</si>
  <si>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</si>
  <si>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</si>
  <si>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</si>
  <si>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</si>
  <si>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</si>
  <si>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</si>
  <si>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</si>
  <si>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</si>
  <si>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</si>
  <si>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</si>
  <si>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</si>
  <si>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</si>
  <si>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</si>
  <si>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</si>
  <si>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</si>
  <si>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</si>
  <si>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</si>
  <si>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</si>
  <si>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</si>
  <si>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</si>
  <si>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</si>
  <si>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</si>
  <si>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</si>
  <si>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</si>
  <si>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</si>
  <si>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</si>
  <si>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</si>
  <si>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</si>
  <si>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</si>
  <si>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</si>
  <si>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</si>
  <si>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</si>
  <si>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</si>
  <si>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</si>
  <si>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</si>
  <si>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</si>
  <si>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</si>
  <si>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</si>
  <si>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</si>
  <si>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</si>
  <si>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</si>
  <si>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</si>
  <si>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</si>
  <si>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</si>
  <si>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</si>
  <si>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</si>
  <si>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</si>
  <si>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</si>
  <si>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</si>
  <si>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</si>
  <si>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</si>
  <si>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</si>
  <si>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</si>
  <si>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</si>
  <si>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</si>
  <si>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</si>
  <si>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</si>
  <si>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</si>
  <si>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</si>
  <si>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</si>
  <si>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</si>
  <si>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</si>
  <si>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</si>
  <si>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</si>
  <si>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</si>
  <si>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</si>
  <si>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</si>
  <si>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</si>
  <si>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</si>
  <si>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</si>
  <si>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</si>
  <si>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</si>
  <si>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</si>
  <si>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</si>
  <si>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</si>
  <si>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</si>
  <si>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</si>
  <si>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</si>
  <si>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</si>
  <si>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</si>
  <si>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</si>
  <si>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</si>
  <si>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</si>
  <si>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</si>
  <si>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</si>
  <si>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</si>
  <si>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</si>
  <si>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</si>
  <si>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</si>
  <si>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</si>
  <si>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</si>
  <si>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</si>
  <si>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</si>
  <si>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</si>
  <si>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</si>
  <si>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</si>
  <si>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</si>
  <si>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</si>
  <si>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</si>
  <si>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</si>
  <si>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</si>
  <si>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</si>
  <si>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</si>
  <si>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</si>
  <si>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</si>
  <si>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</si>
  <si>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</si>
  <si>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</si>
  <si>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</si>
  <si>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</si>
  <si>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</si>
  <si>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</si>
  <si>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</si>
  <si>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</si>
  <si>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</si>
  <si>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</si>
  <si>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</si>
  <si>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</si>
  <si>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</si>
  <si>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</si>
  <si>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</si>
  <si>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</si>
  <si>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</si>
  <si>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</si>
  <si>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</si>
  <si>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</si>
  <si>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</si>
  <si>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</si>
  <si>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</si>
  <si>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</si>
  <si>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</si>
  <si>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</si>
  <si>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</si>
  <si>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</si>
  <si>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</si>
  <si>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</si>
  <si>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</si>
  <si>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</si>
  <si>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</si>
  <si>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</si>
  <si>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</si>
  <si>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</si>
  <si>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</si>
  <si>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</si>
  <si>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</si>
  <si>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</si>
  <si>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</si>
  <si>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</si>
  <si>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</si>
  <si>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</si>
  <si>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</si>
  <si>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</si>
  <si>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</si>
  <si>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</si>
  <si>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</si>
  <si>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</si>
  <si>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</si>
  <si>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</si>
  <si>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</si>
  <si>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</si>
  <si>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</si>
  <si>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</si>
  <si>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</si>
  <si>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</si>
  <si>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</si>
  <si>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</si>
  <si>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</si>
  <si>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</si>
  <si>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</si>
  <si>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</si>
  <si>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</si>
  <si>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</si>
  <si>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</si>
  <si>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</si>
  <si>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</si>
  <si>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</si>
  <si>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</si>
  <si>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</si>
  <si>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</si>
  <si>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</si>
  <si>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</si>
  <si>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</si>
  <si>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</si>
  <si>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</si>
  <si>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</si>
  <si>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</si>
  <si>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</si>
  <si>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</si>
  <si>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</si>
  <si>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</si>
  <si>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</si>
  <si>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</si>
  <si>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</si>
  <si>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</si>
  <si>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</si>
  <si>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</si>
  <si>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</si>
  <si>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</si>
  <si>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</si>
  <si>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</si>
  <si>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</si>
  <si>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</si>
  <si>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</si>
  <si>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</si>
  <si>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</si>
  <si>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</si>
  <si>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</si>
  <si>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</si>
  <si>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</si>
  <si>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</si>
  <si>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</si>
  <si>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</si>
  <si>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</si>
  <si>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</si>
  <si>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</si>
  <si>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</si>
  <si>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</si>
  <si>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</si>
  <si>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</si>
  <si>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</si>
  <si>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</si>
  <si>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</si>
  <si>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</si>
  <si>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</si>
  <si>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</si>
  <si>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</si>
  <si>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</si>
  <si>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</si>
  <si>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</si>
  <si>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</si>
  <si>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</si>
  <si>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</si>
  <si>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</si>
  <si>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</si>
  <si>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</si>
  <si>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</si>
  <si>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</si>
  <si>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</si>
  <si>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</si>
  <si>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</si>
  <si>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</si>
  <si>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</si>
  <si>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</si>
  <si>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</si>
  <si>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</si>
  <si>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</si>
  <si>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</si>
  <si>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</si>
  <si>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</si>
  <si>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</si>
  <si>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</si>
  <si>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</si>
  <si>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</si>
  <si>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</si>
  <si>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</si>
  <si>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</si>
  <si>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</si>
  <si>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</si>
  <si>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</si>
  <si>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</si>
  <si>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</si>
  <si>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</si>
  <si>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</si>
  <si>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</si>
  <si>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</si>
  <si>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</si>
  <si>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</si>
  <si>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</si>
  <si>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</si>
  <si>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</si>
  <si>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</si>
  <si>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</si>
  <si>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</si>
  <si>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</si>
  <si>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</si>
  <si>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</si>
  <si>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</si>
  <si>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</si>
  <si>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</si>
  <si>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</si>
  <si>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</si>
  <si>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</si>
  <si>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</si>
  <si>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</si>
  <si>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</si>
  <si>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</si>
  <si>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</si>
  <si>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</si>
  <si>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</si>
  <si>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</si>
  <si>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</si>
  <si>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</si>
  <si>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</si>
  <si>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</si>
  <si>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</si>
  <si>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</si>
  <si>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</si>
  <si>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</si>
  <si>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</si>
  <si>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</si>
  <si>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</si>
  <si>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</si>
  <si>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</si>
  <si>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</si>
  <si>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</si>
  <si>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</si>
  <si>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</si>
  <si>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</si>
  <si>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</si>
  <si>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</si>
  <si>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</si>
  <si>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</si>
  <si>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</si>
  <si>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</si>
  <si>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</si>
  <si>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</si>
  <si>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</si>
  <si>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</si>
  <si>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</si>
  <si>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</si>
  <si>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</si>
  <si>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</si>
  <si>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</si>
  <si>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</si>
  <si>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</si>
  <si>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</si>
  <si>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</si>
  <si>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</si>
  <si>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</si>
  <si>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</si>
  <si>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</si>
  <si>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</si>
  <si>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</si>
  <si>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</si>
  <si>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</si>
  <si>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</si>
  <si>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</si>
  <si>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</si>
  <si>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</si>
  <si>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</si>
  <si>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</si>
  <si>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</si>
  <si>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</si>
  <si>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</si>
  <si>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</si>
  <si>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</si>
  <si>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</si>
  <si>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</si>
  <si>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</si>
  <si>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</si>
  <si>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</si>
  <si>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</si>
  <si>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</si>
  <si>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</si>
  <si>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</si>
  <si>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</si>
  <si>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</si>
  <si>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</si>
  <si>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</si>
  <si>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</si>
  <si>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</si>
  <si>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</si>
  <si>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</si>
  <si>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</si>
  <si>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</si>
  <si>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</si>
  <si>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</si>
  <si>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</si>
  <si>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</si>
  <si>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</si>
  <si>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</si>
  <si>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</si>
  <si>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</si>
  <si>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</si>
  <si>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</si>
  <si>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</si>
  <si>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</si>
  <si>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</si>
  <si>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</si>
  <si>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</si>
  <si>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</si>
  <si>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</si>
  <si>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</si>
  <si>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</si>
  <si>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</si>
  <si>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</si>
  <si>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</si>
  <si>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</si>
  <si>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</si>
  <si>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</si>
  <si>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</si>
  <si>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</si>
  <si>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</si>
  <si>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</si>
  <si>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</si>
  <si>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</si>
  <si>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</si>
  <si>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</si>
  <si>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</si>
  <si>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</si>
  <si>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</si>
  <si>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</si>
  <si>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</si>
  <si>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</si>
  <si>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</si>
  <si>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</si>
  <si>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</si>
  <si>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</si>
  <si>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</si>
  <si>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</si>
  <si>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</si>
  <si>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</si>
  <si>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</si>
  <si>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</si>
  <si>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</si>
  <si>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</si>
  <si>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</si>
  <si>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</si>
  <si>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</si>
  <si>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</si>
  <si>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</si>
  <si>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</si>
  <si>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</si>
  <si>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</si>
  <si>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</si>
  <si>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</si>
  <si>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</si>
  <si>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</si>
  <si>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</si>
  <si>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</si>
  <si>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</si>
  <si>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</si>
  <si>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</si>
  <si>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</si>
  <si>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</si>
  <si>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</si>
  <si>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</si>
  <si>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</si>
  <si>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</si>
  <si>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</si>
  <si>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</si>
  <si>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</si>
  <si>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</si>
  <si>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</si>
  <si>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</si>
  <si>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</si>
  <si>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</si>
  <si>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</si>
  <si>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</si>
  <si>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</si>
  <si>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</si>
  <si>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</si>
  <si>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</si>
  <si>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</si>
  <si>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</si>
  <si>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</si>
  <si>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</si>
  <si>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</si>
  <si>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</si>
  <si>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</si>
  <si>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</si>
  <si>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</si>
  <si>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</si>
  <si>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</si>
  <si>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</si>
  <si>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</si>
  <si>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</si>
  <si>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</si>
  <si>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</si>
  <si>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</si>
  <si>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</si>
  <si>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</si>
  <si>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</si>
  <si>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</si>
  <si>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</si>
  <si>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</si>
  <si>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</si>
  <si>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</si>
  <si>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</si>
  <si>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</si>
  <si>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</si>
  <si>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</si>
  <si>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</si>
  <si>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</si>
  <si>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</si>
  <si>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</si>
  <si>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</si>
  <si>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</si>
  <si>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</si>
  <si>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</si>
  <si>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</si>
  <si>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</si>
  <si>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</si>
  <si>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</si>
  <si>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</si>
  <si>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</si>
  <si>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</si>
  <si>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</si>
  <si>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</si>
  <si>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</si>
  <si>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</si>
  <si>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</si>
  <si>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</si>
  <si>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</si>
  <si>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</si>
  <si>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</si>
  <si>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</si>
  <si>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</si>
  <si>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</si>
  <si>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</si>
  <si>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</si>
  <si>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</si>
  <si>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</si>
  <si>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</si>
  <si>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</si>
  <si>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</si>
  <si>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</si>
  <si>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</si>
  <si>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</si>
  <si>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</si>
  <si>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</si>
  <si>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</si>
  <si>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</si>
  <si>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</si>
  <si>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</si>
  <si>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</si>
  <si>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</si>
  <si>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</si>
  <si>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</si>
  <si>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</si>
  <si>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</si>
  <si>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</si>
  <si>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</si>
  <si>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</si>
  <si>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</si>
  <si>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</si>
  <si>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</si>
  <si>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</si>
  <si>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</si>
  <si>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</si>
  <si>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</si>
  <si>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</si>
  <si>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</si>
  <si>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</si>
  <si>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</si>
  <si>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</si>
  <si>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</si>
  <si>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</si>
  <si>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</si>
  <si>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</si>
  <si>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</si>
  <si>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</si>
  <si>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</si>
  <si>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</si>
  <si>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</si>
  <si>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</si>
  <si>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</si>
  <si>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</si>
  <si>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</si>
  <si>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</si>
  <si>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</si>
  <si>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</si>
  <si>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</si>
  <si>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</si>
  <si>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</si>
  <si>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</si>
  <si>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</si>
  <si>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</si>
  <si>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</si>
  <si>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</si>
  <si>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</si>
  <si>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</si>
  <si>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</si>
  <si>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</si>
  <si>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</si>
  <si>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</si>
  <si>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</si>
  <si>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</si>
  <si>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</si>
  <si>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</si>
  <si>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</si>
  <si>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</si>
  <si>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</si>
  <si>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</si>
  <si>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</si>
  <si>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</si>
  <si>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</si>
  <si>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</si>
  <si>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</si>
  <si>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</si>
  <si>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</si>
  <si>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</si>
  <si>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</si>
  <si>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</si>
  <si>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</si>
  <si>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</si>
  <si>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</si>
  <si>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</si>
  <si>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</si>
  <si>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</si>
  <si>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</si>
  <si>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</si>
  <si>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</si>
  <si>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</si>
  <si>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</si>
  <si>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</si>
  <si>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</si>
  <si>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</si>
  <si>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</si>
  <si>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</si>
  <si>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</si>
  <si>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</si>
  <si>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</si>
  <si>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</si>
  <si>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</si>
  <si>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</si>
  <si>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</si>
  <si>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</si>
  <si>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</si>
  <si>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</si>
  <si>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</si>
  <si>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</si>
  <si>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</si>
  <si>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</si>
  <si>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</si>
  <si>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</si>
  <si>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</si>
  <si>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</si>
  <si>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</si>
  <si>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</si>
  <si>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</si>
  <si>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</si>
  <si>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</si>
  <si>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</si>
  <si>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</si>
  <si>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</si>
  <si>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</si>
  <si>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</si>
  <si>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</si>
  <si>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</si>
  <si>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</si>
  <si>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</si>
  <si>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</si>
  <si>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</si>
  <si>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</si>
  <si>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</si>
  <si>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</si>
  <si>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</si>
  <si>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</si>
  <si>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</si>
  <si>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</si>
  <si>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</si>
  <si>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</si>
  <si>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</si>
  <si>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</si>
  <si>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</si>
  <si>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</si>
  <si>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</si>
  <si>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</si>
  <si>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</si>
  <si>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</si>
  <si>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</si>
  <si>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</si>
  <si>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</si>
  <si>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</si>
  <si>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</si>
  <si>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</si>
  <si>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</si>
  <si>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</si>
  <si>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</si>
  <si>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</si>
  <si>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</si>
  <si>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</si>
  <si>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</si>
  <si>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</si>
  <si>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</si>
  <si>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</si>
  <si>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</si>
  <si>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</si>
  <si>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</si>
  <si>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</si>
  <si>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</si>
  <si>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</si>
  <si>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</si>
  <si>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</si>
  <si>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</si>
  <si>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</si>
  <si>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</si>
  <si>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</si>
  <si>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</si>
  <si>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</si>
  <si>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</si>
  <si>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</si>
  <si>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</si>
  <si>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</si>
  <si>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</si>
  <si>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</si>
  <si>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</si>
  <si>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</si>
  <si>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</si>
  <si>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</si>
  <si>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</si>
  <si>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</si>
  <si>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</si>
  <si>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</si>
  <si>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</si>
  <si>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</si>
  <si>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</si>
  <si>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</si>
  <si>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</si>
  <si>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</si>
  <si>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</si>
  <si>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</si>
  <si>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</si>
  <si>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</si>
  <si>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</si>
  <si>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</si>
  <si>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</si>
  <si>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</si>
  <si>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</si>
  <si>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</si>
  <si>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</si>
  <si>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</si>
  <si>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</si>
  <si>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</si>
  <si>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</si>
  <si>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</si>
  <si>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</si>
  <si>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</si>
  <si>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</si>
  <si>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</si>
  <si>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</si>
  <si>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</si>
  <si>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</si>
  <si>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</si>
  <si>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</si>
  <si>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</si>
  <si>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</si>
  <si>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</si>
  <si>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</si>
  <si>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</si>
  <si>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</si>
  <si>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</si>
  <si>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</si>
  <si>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</si>
  <si>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</si>
  <si>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</si>
  <si>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</si>
  <si>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</si>
  <si>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</si>
  <si>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</si>
  <si>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</si>
  <si>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</si>
  <si>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</si>
  <si>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</si>
  <si>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</si>
  <si>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</si>
  <si>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</si>
  <si>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</si>
  <si>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</si>
  <si>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</si>
  <si>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</si>
  <si>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</si>
  <si>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</si>
  <si>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</si>
  <si>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</si>
  <si>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</si>
  <si>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</si>
  <si>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</si>
  <si>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</si>
  <si>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</si>
  <si>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</si>
  <si>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</si>
  <si>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</si>
  <si>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</si>
  <si>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</si>
  <si>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</si>
  <si>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</si>
  <si>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</si>
  <si>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</si>
  <si>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</si>
  <si>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</si>
  <si>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</si>
  <si>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</si>
  <si>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</si>
  <si>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</si>
  <si>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</si>
  <si>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</si>
  <si>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</si>
  <si>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</si>
  <si>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</si>
  <si>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</si>
  <si>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</si>
  <si>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</si>
  <si>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</si>
  <si>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</si>
  <si>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</si>
  <si>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</si>
  <si>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</si>
  <si>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</si>
  <si>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</si>
  <si>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</si>
  <si>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</si>
  <si>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</si>
  <si>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</si>
  <si>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</si>
  <si>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</si>
  <si>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</si>
  <si>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</si>
  <si>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</si>
  <si>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</si>
  <si>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</si>
  <si>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</si>
  <si>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</si>
  <si>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</si>
  <si>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</si>
  <si>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</si>
  <si>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</si>
  <si>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</si>
  <si>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</si>
  <si>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</si>
  <si>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</si>
  <si>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</si>
  <si>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</si>
  <si>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</si>
  <si>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</si>
  <si>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</si>
  <si>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</si>
  <si>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</si>
  <si>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</si>
  <si>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</si>
  <si>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</si>
  <si>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</si>
  <si>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</si>
  <si>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</si>
  <si>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</si>
  <si>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</si>
  <si>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</si>
  <si>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</si>
  <si>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</si>
  <si>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</si>
  <si>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</si>
  <si>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</si>
  <si>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</si>
  <si>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</si>
  <si>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</si>
  <si>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</si>
  <si>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</si>
  <si>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</si>
  <si>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</si>
  <si>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</si>
  <si>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</si>
  <si>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</si>
  <si>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</si>
  <si>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</si>
  <si>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</si>
  <si>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</si>
  <si>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</si>
  <si>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</si>
  <si>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</si>
  <si>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</si>
  <si>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</si>
  <si>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</si>
  <si>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</si>
  <si>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</si>
  <si>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</si>
  <si>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</si>
  <si>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</si>
  <si>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</si>
  <si>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</si>
  <si>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</si>
  <si>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</si>
  <si>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</si>
  <si>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</si>
  <si>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</si>
  <si>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</si>
  <si>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</si>
  <si>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</si>
  <si>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</si>
  <si>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</si>
  <si>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</si>
  <si>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</si>
  <si>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</si>
  <si>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</si>
  <si>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</si>
  <si>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</si>
  <si>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</si>
  <si>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</si>
  <si>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</si>
  <si>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</si>
  <si>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</si>
  <si>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</si>
  <si>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</si>
  <si>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</si>
  <si>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</si>
  <si>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</si>
  <si>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</si>
  <si>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</si>
  <si>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</si>
  <si>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</si>
  <si>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</si>
  <si>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</si>
  <si>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</si>
  <si>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</si>
  <si>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</si>
  <si>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</si>
  <si>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</si>
  <si>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</si>
  <si>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</si>
  <si>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</si>
  <si>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</si>
  <si>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</si>
  <si>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</si>
  <si>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</si>
  <si>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</si>
  <si>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</si>
  <si>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</si>
  <si>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</si>
  <si>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</si>
  <si>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</si>
  <si>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</si>
  <si>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</si>
  <si>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</si>
  <si>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</si>
  <si>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</si>
  <si>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</si>
  <si>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</si>
  <si>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</si>
  <si>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</si>
  <si>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</si>
  <si>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</si>
  <si>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</si>
  <si>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</si>
  <si>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</si>
  <si>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</si>
  <si>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</si>
  <si>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</si>
  <si>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</si>
  <si>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</si>
  <si>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</si>
  <si>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</si>
  <si>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</si>
  <si>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</si>
  <si>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</si>
  <si>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</si>
  <si>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</si>
  <si>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</si>
  <si>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</si>
  <si>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</si>
  <si>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</si>
  <si>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</si>
  <si>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</si>
  <si>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</si>
  <si>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</si>
  <si>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</si>
  <si>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</si>
  <si>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</si>
  <si>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</si>
  <si>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</si>
  <si>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</si>
  <si>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</si>
  <si>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</si>
  <si>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</si>
  <si>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</si>
  <si>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</si>
  <si>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</si>
  <si>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</si>
  <si>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</si>
  <si>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</si>
  <si>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</si>
  <si>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</si>
  <si>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</si>
  <si>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</si>
  <si>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</si>
  <si>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</si>
  <si>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</si>
  <si>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</si>
  <si>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</si>
  <si>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</si>
  <si>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</si>
  <si>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</si>
  <si>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</si>
  <si>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</si>
  <si>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</si>
  <si>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</si>
  <si>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</si>
  <si>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</si>
  <si>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</si>
  <si>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</si>
  <si>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</si>
  <si>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</si>
  <si>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</si>
  <si>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</si>
  <si>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</si>
  <si>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</si>
  <si>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</si>
  <si>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</si>
  <si>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</si>
  <si>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</si>
  <si>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</si>
  <si>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</si>
  <si>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</si>
  <si>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</si>
  <si>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</si>
  <si>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</si>
  <si>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</si>
  <si>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</si>
  <si>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</si>
  <si>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</si>
  <si>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</si>
  <si>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</si>
  <si>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</si>
  <si>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</si>
  <si>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</si>
  <si>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</si>
  <si>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</si>
  <si>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</si>
  <si>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</si>
  <si>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</si>
  <si>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</si>
  <si>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</si>
  <si>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</si>
  <si>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</si>
  <si>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</si>
  <si>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</si>
  <si>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</si>
  <si>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</si>
  <si>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</si>
  <si>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</si>
  <si>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</si>
  <si>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</si>
  <si>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</si>
  <si>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</si>
  <si>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</si>
  <si>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</si>
  <si>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</si>
  <si>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</si>
  <si>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</si>
  <si>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</si>
  <si>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</si>
  <si>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</si>
  <si>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</si>
  <si>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</si>
  <si>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</si>
  <si>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</si>
  <si>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</si>
  <si>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</si>
  <si>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</si>
  <si>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</si>
  <si>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</si>
  <si>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</si>
  <si>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</si>
  <si>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</si>
  <si>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</si>
  <si>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</si>
  <si>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</si>
  <si>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</si>
  <si>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</si>
  <si>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</si>
  <si>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</si>
  <si>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</si>
  <si>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</si>
  <si>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</si>
  <si>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</si>
  <si>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</si>
  <si>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</si>
  <si>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</si>
  <si>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</si>
  <si>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</si>
  <si>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</si>
  <si>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</si>
  <si>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</si>
  <si>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</si>
  <si>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</si>
  <si>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</si>
  <si>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</si>
  <si>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</si>
  <si>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</si>
  <si>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</si>
  <si>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</si>
  <si>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</si>
  <si>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</si>
  <si>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</si>
  <si>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</si>
  <si>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</si>
  <si>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</si>
  <si>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</si>
  <si>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</si>
  <si>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</si>
  <si>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</si>
  <si>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</si>
  <si>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</si>
  <si>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</si>
  <si>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</si>
  <si>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</si>
  <si>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</si>
  <si>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</si>
  <si>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</si>
  <si>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</si>
  <si>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</si>
  <si>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</si>
  <si>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</si>
  <si>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</si>
  <si>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</si>
  <si>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</si>
  <si>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</si>
  <si>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</si>
  <si>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</si>
  <si>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</si>
  <si>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</si>
  <si>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</si>
  <si>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</si>
  <si>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</si>
  <si>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</si>
  <si>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</si>
  <si>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</si>
  <si>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</si>
  <si>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</si>
  <si>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</si>
  <si>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</si>
  <si>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</si>
  <si>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</si>
  <si>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</si>
  <si>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</si>
  <si>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</si>
  <si>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</si>
  <si>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</si>
  <si>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</si>
  <si>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</si>
  <si>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</si>
  <si>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</si>
  <si>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</si>
  <si>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</si>
  <si>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</si>
  <si>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</si>
  <si>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</si>
  <si>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</si>
  <si>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</si>
  <si>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</si>
  <si>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</si>
  <si>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</si>
  <si>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</si>
  <si>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</si>
  <si>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</si>
  <si>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</si>
  <si>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</si>
  <si>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</si>
  <si>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</si>
  <si>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</si>
  <si>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</si>
  <si>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</si>
  <si>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</si>
  <si>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</si>
  <si>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</si>
  <si>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</si>
  <si>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</si>
  <si>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</si>
  <si>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</si>
  <si>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</si>
  <si>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</si>
  <si>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</si>
  <si>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</si>
  <si>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</si>
  <si>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</si>
  <si>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</si>
  <si>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</si>
  <si>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</si>
  <si>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</si>
  <si>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</si>
  <si>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</si>
  <si>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</si>
  <si>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</si>
  <si>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</si>
  <si>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</si>
  <si>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</si>
  <si>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</si>
  <si>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</si>
  <si>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</si>
  <si>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</si>
  <si>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</si>
  <si>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</si>
  <si>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</si>
  <si>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</si>
  <si>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</si>
  <si>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</si>
  <si>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</si>
  <si>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</si>
  <si>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</si>
  <si>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</si>
  <si>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</si>
  <si>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</si>
  <si>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</si>
  <si>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</si>
  <si>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</si>
  <si>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</si>
  <si>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</si>
  <si>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</si>
  <si>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</si>
  <si>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</si>
  <si>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</si>
  <si>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</si>
  <si>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</si>
  <si>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</si>
  <si>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</si>
  <si>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</si>
  <si>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</si>
  <si>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</si>
  <si>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</si>
  <si>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</si>
  <si>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</si>
  <si>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</si>
  <si>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</si>
  <si>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</si>
  <si>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</si>
  <si>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</si>
  <si>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</si>
  <si>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</si>
  <si>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</si>
  <si>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</si>
  <si>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</si>
  <si>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</si>
  <si>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</si>
  <si>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</si>
  <si>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</si>
  <si>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</si>
  <si>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</si>
  <si>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</si>
  <si>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</si>
  <si>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</si>
  <si>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</si>
  <si>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</si>
  <si>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</si>
  <si>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</si>
  <si>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</si>
  <si>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</si>
  <si>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</si>
  <si>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</si>
  <si>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</si>
  <si>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</si>
  <si>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</si>
  <si>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</si>
  <si>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</si>
  <si>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</si>
  <si>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</si>
  <si>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</si>
  <si>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</si>
  <si>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</si>
  <si>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</si>
  <si>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</si>
  <si>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</si>
  <si>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</si>
  <si>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</si>
  <si>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</si>
  <si>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</si>
  <si>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</si>
  <si>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</si>
  <si>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</si>
  <si>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</si>
  <si>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</si>
  <si>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</si>
  <si>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</si>
  <si>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</si>
  <si>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</si>
  <si>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</si>
  <si>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</si>
  <si>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</si>
  <si>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</si>
  <si>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</si>
  <si>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</si>
  <si>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</si>
  <si>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</si>
  <si>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</si>
  <si>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</si>
  <si>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</si>
  <si>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</si>
  <si>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</si>
  <si>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</si>
  <si>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</si>
  <si>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</si>
  <si>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</si>
  <si>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</si>
  <si>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</si>
  <si>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</si>
  <si>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</si>
  <si>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</si>
  <si>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</si>
  <si>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</si>
  <si>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</si>
  <si>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</si>
  <si>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</si>
  <si>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</si>
  <si>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</si>
  <si>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</si>
  <si>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</si>
  <si>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</si>
  <si>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</si>
  <si>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</si>
  <si>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</si>
  <si>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</si>
  <si>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</si>
  <si>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</si>
  <si>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</si>
  <si>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</si>
  <si>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</si>
  <si>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</si>
  <si>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</si>
  <si>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</si>
  <si>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</si>
  <si>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</si>
  <si>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</si>
  <si>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</si>
  <si>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</si>
  <si>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</si>
  <si>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</si>
  <si>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</si>
  <si>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</si>
  <si>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</si>
  <si>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</si>
  <si>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</si>
  <si>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</si>
  <si>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</si>
  <si>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</si>
  <si>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</si>
  <si>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</si>
  <si>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</si>
  <si>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</si>
  <si>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</si>
  <si>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</si>
  <si>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</si>
  <si>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</si>
  <si>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</si>
  <si>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</si>
  <si>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</si>
  <si>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</si>
  <si>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</si>
  <si>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</si>
  <si>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</si>
  <si>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</si>
  <si>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</si>
  <si>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</si>
  <si>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</si>
  <si>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</si>
  <si>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</si>
  <si>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</si>
  <si>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</si>
  <si>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</si>
  <si>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</si>
  <si>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</si>
  <si>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</si>
  <si>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</si>
  <si>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</si>
  <si>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</si>
  <si>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</si>
  <si>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</si>
  <si>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</si>
  <si>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</si>
  <si>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</si>
  <si>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</si>
  <si>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</si>
  <si>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</si>
  <si>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</si>
  <si>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</si>
  <si>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</si>
  <si>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</si>
  <si>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</si>
  <si>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</si>
  <si>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</si>
  <si>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</si>
  <si>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</si>
  <si>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</si>
  <si>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</si>
  <si>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</si>
  <si>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</si>
  <si>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</si>
  <si>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</si>
  <si>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</si>
  <si>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</si>
  <si>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</si>
  <si>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</si>
  <si>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</si>
  <si>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</si>
  <si>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</si>
  <si>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</si>
  <si>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</si>
  <si>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</si>
  <si>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</si>
  <si>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</si>
  <si>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</si>
  <si>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</si>
  <si>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</si>
  <si>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</si>
  <si>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</si>
  <si>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</si>
  <si>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</si>
  <si>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</si>
  <si>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</si>
  <si>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</si>
  <si>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</si>
  <si>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</si>
  <si>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</si>
  <si>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</si>
  <si>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</si>
  <si>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</si>
  <si>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</si>
  <si>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</si>
  <si>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</si>
  <si>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</si>
  <si>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</si>
  <si>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</si>
  <si>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</si>
  <si>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</si>
  <si>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</si>
  <si>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</si>
  <si>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</si>
  <si>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</si>
  <si>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</si>
  <si>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</si>
  <si>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</si>
  <si>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</si>
  <si>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</si>
  <si>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</si>
  <si>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</si>
  <si>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</si>
  <si>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</si>
  <si>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</si>
  <si>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</si>
  <si>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</si>
  <si>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</si>
  <si>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</si>
  <si>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</si>
  <si>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</si>
  <si>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</si>
  <si>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</si>
  <si>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</si>
  <si>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</si>
  <si>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</si>
  <si>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</si>
  <si>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</si>
  <si>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</si>
  <si>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</si>
  <si>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</si>
  <si>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</si>
  <si>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</si>
  <si>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</si>
  <si>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</si>
  <si>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</si>
  <si>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</si>
  <si>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</si>
  <si>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</si>
  <si>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</si>
  <si>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</si>
  <si>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</si>
  <si>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</si>
  <si>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</si>
  <si>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</si>
  <si>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</si>
  <si>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</si>
  <si>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</si>
  <si>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</si>
  <si>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</si>
  <si>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</si>
  <si>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</si>
  <si>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</si>
  <si>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</si>
  <si>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</si>
  <si>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</si>
  <si>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</si>
  <si>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</si>
  <si>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</si>
  <si>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</si>
  <si>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</si>
  <si>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</si>
  <si>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</si>
  <si>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</si>
  <si>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</si>
  <si>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</si>
  <si>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</si>
  <si>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</si>
  <si>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</si>
  <si>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</si>
  <si>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</si>
  <si>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</si>
  <si>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</si>
  <si>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</si>
  <si>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</si>
  <si>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</si>
  <si>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</si>
  <si>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</si>
  <si>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</si>
  <si>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</si>
  <si>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</si>
  <si>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</si>
  <si>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</si>
  <si>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</si>
  <si>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</si>
  <si>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</si>
  <si>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</si>
  <si>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</si>
  <si>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</si>
  <si>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</si>
  <si>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</si>
  <si>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</si>
  <si>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</si>
  <si>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</si>
  <si>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</si>
  <si>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</si>
  <si>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</si>
  <si>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</si>
  <si>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</si>
  <si>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</si>
  <si>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</si>
  <si>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</si>
  <si>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</si>
  <si>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</si>
  <si>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</si>
  <si>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</si>
  <si>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</si>
  <si>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</si>
  <si>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</si>
  <si>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</si>
  <si>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</si>
  <si>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</si>
  <si>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</si>
  <si>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</si>
  <si>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</si>
  <si>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</si>
  <si>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</si>
  <si>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</si>
  <si>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</si>
  <si>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</si>
  <si>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</si>
  <si>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</si>
  <si>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</si>
  <si>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</si>
  <si>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</si>
  <si>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</si>
  <si>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</si>
  <si>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</si>
  <si>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</si>
  <si>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</si>
  <si>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</si>
  <si>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</si>
  <si>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</si>
  <si>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</si>
  <si>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</si>
  <si>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</si>
  <si>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</si>
  <si>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</si>
  <si>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</si>
  <si>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</si>
  <si>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</si>
  <si>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</si>
  <si>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</si>
  <si>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</si>
  <si>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</si>
  <si>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</si>
  <si>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</si>
  <si>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</si>
  <si>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</si>
  <si>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</si>
  <si>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</si>
  <si>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</si>
  <si>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</si>
  <si>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</si>
  <si>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</si>
  <si>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</si>
  <si>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</si>
  <si>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</si>
  <si>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</si>
  <si>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</si>
  <si>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</si>
  <si>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</si>
  <si>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</si>
  <si>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</si>
  <si>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</si>
  <si>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</si>
  <si>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</si>
  <si>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</si>
  <si>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</si>
  <si>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</si>
  <si>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</si>
  <si>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</si>
  <si>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</si>
  <si>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</si>
  <si>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</si>
  <si>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</si>
  <si>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</si>
  <si>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</si>
  <si>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</si>
  <si>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</si>
  <si>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</si>
  <si>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</si>
  <si>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</si>
  <si>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</si>
  <si>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</si>
  <si>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</si>
  <si>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</si>
  <si>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</si>
  <si>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</si>
  <si>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</si>
  <si>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</si>
  <si>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</si>
  <si>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</si>
  <si>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</si>
  <si>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</si>
  <si>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</si>
  <si>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</si>
  <si>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</si>
  <si>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</si>
  <si>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</si>
  <si>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</si>
  <si>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</si>
  <si>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</si>
  <si>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</si>
  <si>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</si>
  <si>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</si>
  <si>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</si>
  <si>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</si>
  <si>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</si>
  <si>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</si>
  <si>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</si>
  <si>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</si>
  <si>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</si>
  <si>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</si>
  <si>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</si>
  <si>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</si>
  <si>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</si>
  <si>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</si>
  <si>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</si>
  <si>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</si>
  <si>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</si>
  <si>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</si>
  <si>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</si>
  <si>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</si>
  <si>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</si>
  <si>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</si>
  <si>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</si>
  <si>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</si>
  <si>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</si>
  <si>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</si>
  <si>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</si>
  <si>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</si>
  <si>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</si>
  <si>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</si>
  <si>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</si>
  <si>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</si>
  <si>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</si>
  <si>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</si>
  <si>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</si>
  <si>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</si>
  <si>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</si>
  <si>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</si>
  <si>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</si>
  <si>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</si>
  <si>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</si>
  <si>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</si>
  <si>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</si>
  <si>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</si>
  <si>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</si>
  <si>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</si>
  <si>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</si>
  <si>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</si>
  <si>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</si>
  <si>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</si>
  <si>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</si>
  <si>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</si>
  <si>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</si>
  <si>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</si>
  <si>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</si>
  <si>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</si>
  <si>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</si>
  <si>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</si>
  <si>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</si>
  <si>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</si>
  <si>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</si>
  <si>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</si>
  <si>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</si>
  <si>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</si>
  <si>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</si>
  <si>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</si>
  <si>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</si>
  <si>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</si>
  <si>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</si>
  <si>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</si>
  <si>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</si>
  <si>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</si>
  <si>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</si>
  <si>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</si>
  <si>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</si>
  <si>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</si>
  <si>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</si>
  <si>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</si>
  <si>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</si>
  <si>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</si>
  <si>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</si>
  <si>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</si>
  <si>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</si>
  <si>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</si>
  <si>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</si>
  <si>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</si>
  <si>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</si>
  <si>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</si>
  <si>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</si>
  <si>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</si>
  <si>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</si>
  <si>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</si>
  <si>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</si>
  <si>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</si>
  <si>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</si>
  <si>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</si>
  <si>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</si>
  <si>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</si>
  <si>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</si>
  <si>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</si>
  <si>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</si>
  <si>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</si>
  <si>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</si>
  <si>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</si>
  <si>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</si>
  <si>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</si>
  <si>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</si>
  <si>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</si>
  <si>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</si>
  <si>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</si>
  <si>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</si>
  <si>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</si>
  <si>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</si>
  <si>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</si>
  <si>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</si>
  <si>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</si>
  <si>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</si>
  <si>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</si>
  <si>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</si>
  <si>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</si>
  <si>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</si>
  <si>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</si>
  <si>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</si>
  <si>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</si>
  <si>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</si>
  <si>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</si>
  <si>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</si>
  <si>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</si>
  <si>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</si>
  <si>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</si>
  <si>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</si>
  <si>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</si>
  <si>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</si>
  <si>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</si>
  <si>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</si>
  <si>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</si>
  <si>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</si>
  <si>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</si>
  <si>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</si>
  <si>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</si>
  <si>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</si>
  <si>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</si>
  <si>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</si>
  <si>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</si>
  <si>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</si>
  <si>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</si>
  <si>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</si>
  <si>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</si>
  <si>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</si>
  <si>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</si>
  <si>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</si>
  <si>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</si>
  <si>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</si>
  <si>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</si>
  <si>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</si>
  <si>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</si>
  <si>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</si>
  <si>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</si>
  <si>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</si>
  <si>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</si>
  <si>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</si>
  <si>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</si>
  <si>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</si>
  <si>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</si>
  <si>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</si>
  <si>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</si>
  <si>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</si>
  <si>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</si>
  <si>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</si>
  <si>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</si>
  <si>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</si>
  <si>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</si>
  <si>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</si>
  <si>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</si>
  <si>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</si>
  <si>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</si>
  <si>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</si>
  <si>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</si>
  <si>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</si>
  <si>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</si>
  <si>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</si>
  <si>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</si>
  <si>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</si>
  <si>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</si>
  <si>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</si>
  <si>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</si>
  <si>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</si>
  <si>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</si>
  <si>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</si>
  <si>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</si>
  <si>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</si>
  <si>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</si>
  <si>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</si>
  <si>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</si>
  <si>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</si>
  <si>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</si>
  <si>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</si>
  <si>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</si>
  <si>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</si>
  <si>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</si>
  <si>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</si>
  <si>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</si>
  <si>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</si>
  <si>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</si>
  <si>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</si>
  <si>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</si>
  <si>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</si>
  <si>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</si>
  <si>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</si>
  <si>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</si>
  <si>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</si>
  <si>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</si>
  <si>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</si>
  <si>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</si>
  <si>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</si>
  <si>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</si>
  <si>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</si>
  <si>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</si>
  <si>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</si>
  <si>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</si>
  <si>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</si>
  <si>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</si>
  <si>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</si>
  <si>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</si>
  <si>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</si>
  <si>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</si>
  <si>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</si>
  <si>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</si>
  <si>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</si>
  <si>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</si>
  <si>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</si>
  <si>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</si>
  <si>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</si>
  <si>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</si>
  <si>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</si>
  <si>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</si>
  <si>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</si>
  <si>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</si>
  <si>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</si>
  <si>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</si>
  <si>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</si>
  <si>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</si>
  <si>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</si>
  <si>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</si>
  <si>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</si>
  <si>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</si>
  <si>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</si>
  <si>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</si>
  <si>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</si>
  <si>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</si>
  <si>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</si>
  <si>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</si>
  <si>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</si>
  <si>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</si>
  <si>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</si>
  <si>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</si>
  <si>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</si>
  <si>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</si>
  <si>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</si>
  <si>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</si>
  <si>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</si>
  <si>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</si>
  <si>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</si>
  <si>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</si>
  <si>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</si>
  <si>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</si>
  <si>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</si>
  <si>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</si>
  <si>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</si>
  <si>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</si>
  <si>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</si>
  <si>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</si>
  <si>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</si>
  <si>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</si>
  <si>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</si>
  <si>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</si>
  <si>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</si>
  <si>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</si>
  <si>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</si>
  <si>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</si>
  <si>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</si>
  <si>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</si>
  <si>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</si>
  <si>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</si>
  <si>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</si>
  <si>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</si>
  <si>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</si>
  <si>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</si>
  <si>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</si>
  <si>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</si>
  <si>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</si>
  <si>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</si>
  <si>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</si>
  <si>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</si>
  <si>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</si>
  <si>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</si>
  <si>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</si>
  <si>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</si>
  <si>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</si>
  <si>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</si>
  <si>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</si>
  <si>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</si>
  <si>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</si>
  <si>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</si>
  <si>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</si>
  <si>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</si>
  <si>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</si>
  <si>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</si>
  <si>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</si>
  <si>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</si>
  <si>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</si>
  <si>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</si>
  <si>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</si>
  <si>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</si>
  <si>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</si>
  <si>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</si>
  <si>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</si>
  <si>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</si>
  <si>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</si>
  <si>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</si>
  <si>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</si>
  <si>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</si>
  <si>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</si>
  <si>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</si>
  <si>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</si>
  <si>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</si>
  <si>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</si>
  <si>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</si>
  <si>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</si>
  <si>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</si>
  <si>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</si>
  <si>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</si>
  <si>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</si>
  <si>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</si>
  <si>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</si>
  <si>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</si>
  <si>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</si>
  <si>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</si>
  <si>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</si>
  <si>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</si>
  <si>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</si>
  <si>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</si>
  <si>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</si>
  <si>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</si>
  <si>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</si>
  <si>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</si>
  <si>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</si>
  <si>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</si>
  <si>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</si>
  <si>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</si>
  <si>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</si>
  <si>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</si>
  <si>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</si>
  <si>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</si>
  <si>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</si>
  <si>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</si>
  <si>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</si>
  <si>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</si>
  <si>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</si>
  <si>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</si>
  <si>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</si>
  <si>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</si>
  <si>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</si>
  <si>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</si>
  <si>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</si>
  <si>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</si>
  <si>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</si>
  <si>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</si>
  <si>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</si>
  <si>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</si>
  <si>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</si>
  <si>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</si>
  <si>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</si>
  <si>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</si>
  <si>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</si>
  <si>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</si>
  <si>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</si>
  <si>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</si>
  <si>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</si>
  <si>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</si>
  <si>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</si>
  <si>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</si>
  <si>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</si>
  <si>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</si>
  <si>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</si>
  <si>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</si>
  <si>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</si>
  <si>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</si>
  <si>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</si>
  <si>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</si>
  <si>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</si>
  <si>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</si>
  <si>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</si>
  <si>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</si>
  <si>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</si>
  <si>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</si>
  <si>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</si>
  <si>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</si>
  <si>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</si>
  <si>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</si>
  <si>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</si>
  <si>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</si>
  <si>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</si>
  <si>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</si>
  <si>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</si>
  <si>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</si>
  <si>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</si>
  <si>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</si>
  <si>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</si>
  <si>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</si>
  <si>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</si>
  <si>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</si>
  <si>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</si>
  <si>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</si>
  <si>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</si>
  <si>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</si>
  <si>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</si>
  <si>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</si>
  <si>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</si>
  <si>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</si>
  <si>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</si>
  <si>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</si>
  <si>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</si>
  <si>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</si>
  <si>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</si>
  <si>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</si>
  <si>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</si>
  <si>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</si>
  <si>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</si>
  <si>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</si>
  <si>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</si>
  <si>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</si>
  <si>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</si>
  <si>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</si>
  <si>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</si>
  <si>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</si>
  <si>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</si>
  <si>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</si>
  <si>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</si>
  <si>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</si>
  <si>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</si>
  <si>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</si>
  <si>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</si>
  <si>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</si>
  <si>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</si>
  <si>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</si>
  <si>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</si>
  <si>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</si>
  <si>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</si>
  <si>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</si>
  <si>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</si>
  <si>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</si>
  <si>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</si>
  <si>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</si>
  <si>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</si>
  <si>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</si>
  <si>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</si>
  <si>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</si>
  <si>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</si>
  <si>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</si>
  <si>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</si>
  <si>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</si>
  <si>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</si>
  <si>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</si>
  <si>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</si>
  <si>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</si>
  <si>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</si>
  <si>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</si>
  <si>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</si>
  <si>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</si>
  <si>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</si>
  <si>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</si>
  <si>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</si>
  <si>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</si>
  <si>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</si>
  <si>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</si>
  <si>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</si>
  <si>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</si>
  <si>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</si>
  <si>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</si>
  <si>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</si>
  <si>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</si>
  <si>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</si>
  <si>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</si>
  <si>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</si>
  <si>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</si>
  <si>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</si>
  <si>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</si>
  <si>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</si>
  <si>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</si>
  <si>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</si>
  <si>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</si>
  <si>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</si>
  <si>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</si>
  <si>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</si>
  <si>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</si>
  <si>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</si>
  <si>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</si>
  <si>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</si>
  <si>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</si>
  <si>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</si>
  <si>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</si>
  <si>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</si>
  <si>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</si>
  <si>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</si>
  <si>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</si>
  <si>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</si>
  <si>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</si>
  <si>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</si>
  <si>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</si>
  <si>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</si>
  <si>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</si>
  <si>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</si>
  <si>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</si>
  <si>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</si>
  <si>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</si>
  <si>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</si>
  <si>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</si>
  <si>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</si>
  <si>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</si>
  <si>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</si>
  <si>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</si>
  <si>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</si>
  <si>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</si>
  <si>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</si>
  <si>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</si>
  <si>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</si>
  <si>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</si>
  <si>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</si>
  <si>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</si>
  <si>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</si>
  <si>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</si>
  <si>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</si>
  <si>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</si>
  <si>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</si>
  <si>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</si>
  <si>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</si>
  <si>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</si>
  <si>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</si>
  <si>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</si>
  <si>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</si>
  <si>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</si>
  <si>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</si>
  <si>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</si>
  <si>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</si>
  <si>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</si>
  <si>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</si>
  <si>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</si>
  <si>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</si>
  <si>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</si>
  <si>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</si>
  <si>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</si>
  <si>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</si>
  <si>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</si>
  <si>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</si>
  <si>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</si>
  <si>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</si>
  <si>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</si>
  <si>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</si>
  <si>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</si>
  <si>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</si>
  <si>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</si>
  <si>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</si>
  <si>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</si>
  <si>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</si>
  <si>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</si>
  <si>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</si>
  <si>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</si>
  <si>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</si>
  <si>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</si>
  <si>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</si>
  <si>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</si>
  <si>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</si>
  <si>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</si>
  <si>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</si>
  <si>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</si>
  <si>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</si>
  <si>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</si>
  <si>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</si>
  <si>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</si>
  <si>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</si>
  <si>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</si>
  <si>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</si>
  <si>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</si>
  <si>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</si>
  <si>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</si>
  <si>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</si>
  <si>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</si>
  <si>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</si>
  <si>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</si>
  <si>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</si>
  <si>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</si>
  <si>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</si>
  <si>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</si>
  <si>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</si>
  <si>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</si>
  <si>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</si>
  <si>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</si>
  <si>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</si>
  <si>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</si>
  <si>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</si>
  <si>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</si>
  <si>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</si>
  <si>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</si>
  <si>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</si>
  <si>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</si>
  <si>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</si>
  <si>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</si>
  <si>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</si>
  <si>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</si>
  <si>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</si>
  <si>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</si>
  <si>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</si>
  <si>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</si>
  <si>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</si>
  <si>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</si>
  <si>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</si>
  <si>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</si>
  <si>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</si>
  <si>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</si>
  <si>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</si>
  <si>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</si>
  <si>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</si>
  <si>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</si>
  <si>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</si>
  <si>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</si>
  <si>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</si>
  <si>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</si>
  <si>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</si>
  <si>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</si>
  <si>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</si>
  <si>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</si>
  <si>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</si>
  <si>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</si>
  <si>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</si>
  <si>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</si>
  <si>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</si>
  <si>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</si>
  <si>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</si>
  <si>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</si>
  <si>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</si>
  <si>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</si>
  <si>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</si>
  <si>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</si>
  <si>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</si>
  <si>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</si>
  <si>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</si>
  <si>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</si>
  <si>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</si>
  <si>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</si>
  <si>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</si>
  <si>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</si>
  <si>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</si>
  <si>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</si>
  <si>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</si>
  <si>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</si>
  <si>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</si>
  <si>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</si>
  <si>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</si>
  <si>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</si>
  <si>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</si>
  <si>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</si>
  <si>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</si>
  <si>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</si>
  <si>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</si>
  <si>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</si>
  <si>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</si>
  <si>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</si>
  <si>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</si>
  <si>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</si>
  <si>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</si>
  <si>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</si>
  <si>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</si>
  <si>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</si>
  <si>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</si>
  <si>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</si>
  <si>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</si>
  <si>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</si>
  <si>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</si>
  <si>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</si>
  <si>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</si>
  <si>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</si>
  <si>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</si>
  <si>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</si>
  <si>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</si>
  <si>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</si>
  <si>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</si>
  <si>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</si>
  <si>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</si>
  <si>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</si>
  <si>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</si>
  <si>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</si>
  <si>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</si>
  <si>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</si>
  <si>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</si>
  <si>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</si>
  <si>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</si>
  <si>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</si>
  <si>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</si>
  <si>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</si>
  <si>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</si>
  <si>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</si>
  <si>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</si>
  <si>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</si>
  <si>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</si>
  <si>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</si>
  <si>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</si>
  <si>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</si>
  <si>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</si>
  <si>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</si>
  <si>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</si>
  <si>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</si>
  <si>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</si>
  <si>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</si>
  <si>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</si>
  <si>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</si>
  <si>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</si>
  <si>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</si>
  <si>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</si>
  <si>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</si>
  <si>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</si>
  <si>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</si>
  <si>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</si>
  <si>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</si>
  <si>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</si>
  <si>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</si>
  <si>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</si>
  <si>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</si>
  <si>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</si>
  <si>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</si>
  <si>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</si>
  <si>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II. GIMNAZIJA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</si>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</sst>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1976420.23</v>
      </c>
      <c r="D2" s="7">
        <f>'PR-RAS'!E6</f>
        <v>2057736.3499999999</v>
      </c>
      <c r="E2" s="7">
        <v>0</v>
      </c>
      <c r="F2" s="7">
        <v>0</v>
      </c>
      <c r="G2" s="8">
        <f t="shared" ref="G2:G274" si="0">(B2/1000)*(C2*1+D2*2)</f>
        <v>6091.89293</v>
      </c>
      <c r="H2" s="8">
        <f t="shared" ref="H2:H274" si="1">ABS(C2-ROUND(C2,0))+ABS(D2-ROUND(D2,0))</f>
        <v>0.57999999984167516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1788812.04</v>
      </c>
      <c r="D45" s="2">
        <f>'PR-RAS'!E49</f>
        <v>1832259.78</v>
      </c>
      <c r="E45" s="2">
        <v>0</v>
      </c>
      <c r="F45" s="2">
        <v>0</v>
      </c>
      <c r="G45" s="3">
        <f t="shared" si="0"/>
        <v>239946.59039999996</v>
      </c>
      <c r="H45" s="3">
        <f t="shared" si="1"/>
        <v>0.26000000000931323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1766961.17</v>
      </c>
      <c r="D64" s="2">
        <f>'PR-RAS'!E68</f>
        <v>1820927.44</v>
      </c>
      <c r="E64" s="2">
        <v>0</v>
      </c>
      <c r="F64" s="2">
        <v>0</v>
      </c>
      <c r="G64" s="3">
        <f t="shared" si="0"/>
        <v>340755.41115</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1766164.17</v>
      </c>
      <c r="D65" s="2">
        <f>'PR-RAS'!E69</f>
        <v>1820177.44</v>
      </c>
      <c r="E65" s="2">
        <v>0</v>
      </c>
      <c r="F65" s="2">
        <v>0</v>
      </c>
      <c r="G65" s="3">
        <f t="shared" si="0"/>
        <v>346017.21919999999</v>
      </c>
      <c r="H65" s="3">
        <f t="shared" si="1"/>
        <v>0.60999999986961484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19206</v>
      </c>
      <c r="D70" s="2">
        <f>'PR-RAS'!E74</f>
        <v>7710.8</v>
      </c>
      <c r="E70" s="2">
        <v>0</v>
      </c>
      <c r="F70" s="2">
        <v>0</v>
      </c>
      <c r="G70" s="3">
        <f t="shared" si="0"/>
        <v>2389.3044</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19206</v>
      </c>
      <c r="D71" s="2">
        <f>'PR-RAS'!E75</f>
        <v>7710.8</v>
      </c>
      <c r="E71" s="2">
        <v>0</v>
      </c>
      <c r="F71" s="2">
        <v>0</v>
      </c>
      <c r="G71" s="3">
        <f t="shared" si="0"/>
        <v>2423.9320000000002</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2644.87</v>
      </c>
      <c r="D73" s="2">
        <f>'PR-RAS'!E77</f>
        <v>3621.54</v>
      </c>
      <c r="E73" s="2">
        <v>0</v>
      </c>
      <c r="F73" s="2">
        <v>0</v>
      </c>
      <c r="G73" s="3">
        <f t="shared" si="0"/>
        <v>711.93240000000003</v>
      </c>
      <c r="H73" s="3">
        <f t="shared" si="1"/>
        <v>0.59000000000014552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2644.87</v>
      </c>
      <c r="D76" s="2">
        <f>'PR-RAS'!E80</f>
        <v>3621.54</v>
      </c>
      <c r="E76" s="2">
        <v>0</v>
      </c>
      <c r="F76" s="2">
        <v>0</v>
      </c>
      <c r="G76" s="3">
        <f t="shared" si="0"/>
        <v>741.59625000000005</v>
      </c>
      <c r="H76" s="3">
        <f t="shared" si="1"/>
        <v>0.59000000000014552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55.69</v>
      </c>
      <c r="D78" s="2">
        <f>'PR-RAS'!E82</f>
        <v>12.74</v>
      </c>
      <c r="E78" s="2">
        <v>0</v>
      </c>
      <c r="F78" s="2">
        <v>0</v>
      </c>
      <c r="G78" s="3">
        <f t="shared" si="0"/>
        <v>6.2500900000000001</v>
      </c>
      <c r="H78" s="3">
        <f t="shared" si="1"/>
        <v>0.57000000000000206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55.69</v>
      </c>
      <c r="D79" s="2">
        <f>'PR-RAS'!E83</f>
        <v>12.74</v>
      </c>
      <c r="E79" s="2">
        <v>0</v>
      </c>
      <c r="F79" s="2">
        <v>0</v>
      </c>
      <c r="G79" s="3">
        <f t="shared" si="0"/>
        <v>6.3312600000000003</v>
      </c>
      <c r="H79" s="3">
        <f t="shared" si="1"/>
        <v>0.57000000000000206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55.69</v>
      </c>
      <c r="D81" s="2">
        <f>'PR-RAS'!E85</f>
        <v>12.74</v>
      </c>
      <c r="E81" s="2">
        <v>0</v>
      </c>
      <c r="F81" s="2">
        <v>0</v>
      </c>
      <c r="G81" s="3">
        <f t="shared" si="0"/>
        <v>6.4936000000000007</v>
      </c>
      <c r="H81" s="3">
        <f t="shared" si="1"/>
        <v>0.57000000000000206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1163.98</v>
      </c>
      <c r="E102" s="2">
        <v>0</v>
      </c>
      <c r="F102" s="2">
        <v>0</v>
      </c>
      <c r="G102" s="3">
        <f t="shared" si="0"/>
        <v>235.12396000000001</v>
      </c>
      <c r="H102" s="3">
        <f t="shared" si="1"/>
        <v>1.999999999998181E-2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1163.98</v>
      </c>
      <c r="E108" s="2">
        <v>0</v>
      </c>
      <c r="F108" s="2">
        <v>0</v>
      </c>
      <c r="G108" s="3">
        <f t="shared" si="0"/>
        <v>249.09172000000001</v>
      </c>
      <c r="H108" s="3">
        <f t="shared" si="1"/>
        <v>1.999999999998181E-2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1163.98</v>
      </c>
      <c r="E113" s="2">
        <v>0</v>
      </c>
      <c r="F113" s="2">
        <v>0</v>
      </c>
      <c r="G113" s="3">
        <f t="shared" si="0"/>
        <v>260.73151999999999</v>
      </c>
      <c r="H113" s="3">
        <f t="shared" si="1"/>
        <v>1.999999999998181E-2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23812.400000000001</v>
      </c>
      <c r="D121" s="2">
        <f>'PR-RAS'!E125</f>
        <v>20943.38</v>
      </c>
      <c r="E121" s="2">
        <v>0</v>
      </c>
      <c r="F121" s="2">
        <v>0</v>
      </c>
      <c r="G121" s="3">
        <f t="shared" si="0"/>
        <v>7883.8991999999998</v>
      </c>
      <c r="H121" s="3">
        <f t="shared" si="1"/>
        <v>0.78000000000247383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9340.4</v>
      </c>
      <c r="D122" s="2">
        <f>'PR-RAS'!E126</f>
        <v>7563.38</v>
      </c>
      <c r="E122" s="2">
        <v>0</v>
      </c>
      <c r="F122" s="2">
        <v>0</v>
      </c>
      <c r="G122" s="3">
        <f t="shared" si="0"/>
        <v>2960.5263599999998</v>
      </c>
      <c r="H122" s="3">
        <f t="shared" si="1"/>
        <v>0.77999999999974534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9340.4</v>
      </c>
      <c r="D124" s="2">
        <f>'PR-RAS'!E128</f>
        <v>7563.38</v>
      </c>
      <c r="E124" s="2">
        <v>0</v>
      </c>
      <c r="F124" s="2">
        <v>0</v>
      </c>
      <c r="G124" s="3">
        <f t="shared" si="0"/>
        <v>3009.4606800000001</v>
      </c>
      <c r="H124" s="3">
        <f t="shared" si="1"/>
        <v>0.77999999999974534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14472</v>
      </c>
      <c r="D125" s="2">
        <f>'PR-RAS'!E129</f>
        <v>13380</v>
      </c>
      <c r="E125" s="2">
        <v>0</v>
      </c>
      <c r="F125" s="2">
        <v>0</v>
      </c>
      <c r="G125" s="3">
        <f t="shared" si="0"/>
        <v>5112.768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14472</v>
      </c>
      <c r="D126" s="2">
        <f>'PR-RAS'!E130</f>
        <v>13380</v>
      </c>
      <c r="E126" s="2">
        <v>0</v>
      </c>
      <c r="F126" s="2">
        <v>0</v>
      </c>
      <c r="G126" s="3">
        <f t="shared" si="0"/>
        <v>5154</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163740.09999999998</v>
      </c>
      <c r="D130" s="2">
        <f>'PR-RAS'!E134</f>
        <v>197356.47</v>
      </c>
      <c r="E130" s="2">
        <v>0</v>
      </c>
      <c r="F130" s="2">
        <v>0</v>
      </c>
      <c r="G130" s="3">
        <f t="shared" si="0"/>
        <v>72040.442160000006</v>
      </c>
      <c r="H130" s="3">
        <f t="shared" si="1"/>
        <v>0.56999999997788109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163740.09999999998</v>
      </c>
      <c r="D131" s="2">
        <f>'PR-RAS'!E135</f>
        <v>197356.47</v>
      </c>
      <c r="E131" s="2">
        <v>0</v>
      </c>
      <c r="F131" s="2">
        <v>0</v>
      </c>
      <c r="G131" s="3">
        <f t="shared" si="0"/>
        <v>72598.895200000014</v>
      </c>
      <c r="H131" s="3">
        <f t="shared" si="1"/>
        <v>0.56999999997788109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88700.56</v>
      </c>
      <c r="D132" s="2">
        <f>'PR-RAS'!E136</f>
        <v>119505.55</v>
      </c>
      <c r="E132" s="2">
        <v>0</v>
      </c>
      <c r="F132" s="2">
        <v>0</v>
      </c>
      <c r="G132" s="3">
        <f t="shared" si="0"/>
        <v>42930.227460000009</v>
      </c>
      <c r="H132" s="3">
        <f t="shared" si="1"/>
        <v>0.88999999999941792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75039.539999999994</v>
      </c>
      <c r="D133" s="2">
        <f>'PR-RAS'!E137</f>
        <v>77850.92</v>
      </c>
      <c r="E133" s="2">
        <v>0</v>
      </c>
      <c r="F133" s="2">
        <v>0</v>
      </c>
      <c r="G133" s="3">
        <f t="shared" si="0"/>
        <v>30457.862160000001</v>
      </c>
      <c r="H133" s="3">
        <f t="shared" si="1"/>
        <v>0.54000000000814907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6000</v>
      </c>
      <c r="E136" s="2">
        <v>0</v>
      </c>
      <c r="F136" s="2">
        <v>0</v>
      </c>
      <c r="G136" s="3">
        <f t="shared" si="0"/>
        <v>1620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6000</v>
      </c>
      <c r="E147" s="2">
        <v>0</v>
      </c>
      <c r="F147" s="2">
        <v>0</v>
      </c>
      <c r="G147" s="3">
        <f t="shared" si="0"/>
        <v>1752</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1930801.52</v>
      </c>
      <c r="D148" s="2">
        <f>'PR-RAS'!E152</f>
        <v>2117196.5</v>
      </c>
      <c r="E148" s="2">
        <v>0</v>
      </c>
      <c r="F148" s="2">
        <v>0</v>
      </c>
      <c r="G148" s="3">
        <f t="shared" si="0"/>
        <v>906283.5944399999</v>
      </c>
      <c r="H148" s="3">
        <f t="shared" si="1"/>
        <v>0.97999999998137355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1751484.45</v>
      </c>
      <c r="D149" s="2">
        <f>'PR-RAS'!E153</f>
        <v>1964119.7299999997</v>
      </c>
      <c r="E149" s="2">
        <v>0</v>
      </c>
      <c r="F149" s="2">
        <v>0</v>
      </c>
      <c r="G149" s="3">
        <f t="shared" si="0"/>
        <v>840599.13867999986</v>
      </c>
      <c r="H149" s="3">
        <f t="shared" si="1"/>
        <v>0.72000000020489097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1460927.77</v>
      </c>
      <c r="D150" s="2">
        <f>'PR-RAS'!E154</f>
        <v>1648830.3699999999</v>
      </c>
      <c r="E150" s="2">
        <v>0</v>
      </c>
      <c r="F150" s="2">
        <v>0</v>
      </c>
      <c r="G150" s="3">
        <f t="shared" si="0"/>
        <v>709029.68798999989</v>
      </c>
      <c r="H150" s="3">
        <f t="shared" si="1"/>
        <v>0.59999999986030161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1447063.27</v>
      </c>
      <c r="D151" s="2">
        <f>'PR-RAS'!E155</f>
        <v>1633622.94</v>
      </c>
      <c r="E151" s="2">
        <v>0</v>
      </c>
      <c r="F151" s="2">
        <v>0</v>
      </c>
      <c r="G151" s="3">
        <f t="shared" si="0"/>
        <v>707146.37250000006</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13864.5</v>
      </c>
      <c r="D153" s="2">
        <f>'PR-RAS'!E157</f>
        <v>15207.43</v>
      </c>
      <c r="E153" s="2">
        <v>0</v>
      </c>
      <c r="F153" s="2">
        <v>0</v>
      </c>
      <c r="G153" s="3">
        <f t="shared" si="0"/>
        <v>6730.4627199999995</v>
      </c>
      <c r="H153" s="3">
        <f t="shared" si="1"/>
        <v>0.93000000000029104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58571.16</v>
      </c>
      <c r="D155" s="2">
        <f>'PR-RAS'!E159</f>
        <v>53697.64</v>
      </c>
      <c r="E155" s="2">
        <v>0</v>
      </c>
      <c r="F155" s="2">
        <v>0</v>
      </c>
      <c r="G155" s="3">
        <f t="shared" si="0"/>
        <v>25558.831760000001</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231985.52</v>
      </c>
      <c r="D156" s="2">
        <f>'PR-RAS'!E160</f>
        <v>261591.72</v>
      </c>
      <c r="E156" s="2">
        <v>0</v>
      </c>
      <c r="F156" s="2">
        <v>0</v>
      </c>
      <c r="G156" s="3">
        <f t="shared" si="0"/>
        <v>117051.18879999999</v>
      </c>
      <c r="H156" s="3">
        <f t="shared" si="1"/>
        <v>0.76000000000931323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231852.61</v>
      </c>
      <c r="D158" s="2">
        <f>'PR-RAS'!E162</f>
        <v>261591.72</v>
      </c>
      <c r="E158" s="2">
        <v>0</v>
      </c>
      <c r="F158" s="2">
        <v>0</v>
      </c>
      <c r="G158" s="3">
        <f t="shared" si="0"/>
        <v>118540.65985000001</v>
      </c>
      <c r="H158" s="3">
        <f t="shared" si="1"/>
        <v>0.67000000001280569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132.91</v>
      </c>
      <c r="D159" s="2">
        <f>'PR-RAS'!E163</f>
        <v>0</v>
      </c>
      <c r="E159" s="2">
        <v>0</v>
      </c>
      <c r="F159" s="2">
        <v>0</v>
      </c>
      <c r="G159" s="3">
        <f t="shared" si="0"/>
        <v>20.999780000000001</v>
      </c>
      <c r="H159" s="3">
        <f t="shared" si="1"/>
        <v>9.0000000000003411E-2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169640.46999999997</v>
      </c>
      <c r="D160" s="2">
        <f>'PR-RAS'!E164</f>
        <v>146224.38</v>
      </c>
      <c r="E160" s="2">
        <v>0</v>
      </c>
      <c r="F160" s="2">
        <v>0</v>
      </c>
      <c r="G160" s="3">
        <f t="shared" si="0"/>
        <v>73472.187569999995</v>
      </c>
      <c r="H160" s="3">
        <f t="shared" si="1"/>
        <v>0.84999999997671694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79251.459999999992</v>
      </c>
      <c r="D161" s="2">
        <f>'PR-RAS'!E165</f>
        <v>59769.5</v>
      </c>
      <c r="E161" s="2">
        <v>0</v>
      </c>
      <c r="F161" s="2">
        <v>0</v>
      </c>
      <c r="G161" s="3">
        <f t="shared" si="0"/>
        <v>31806.473600000001</v>
      </c>
      <c r="H161" s="3">
        <f t="shared" si="1"/>
        <v>0.95999999999185093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39817.279999999999</v>
      </c>
      <c r="D162" s="2">
        <f>'PR-RAS'!E166</f>
        <v>26815.81</v>
      </c>
      <c r="E162" s="2">
        <v>0</v>
      </c>
      <c r="F162" s="2">
        <v>0</v>
      </c>
      <c r="G162" s="3">
        <f t="shared" si="0"/>
        <v>15045.2729</v>
      </c>
      <c r="H162" s="3">
        <f t="shared" si="1"/>
        <v>0.46999999999752617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24455.18</v>
      </c>
      <c r="D163" s="2">
        <f>'PR-RAS'!E167</f>
        <v>25832.69</v>
      </c>
      <c r="E163" s="2">
        <v>0</v>
      </c>
      <c r="F163" s="2">
        <v>0</v>
      </c>
      <c r="G163" s="3">
        <f t="shared" si="0"/>
        <v>12331.530720000001</v>
      </c>
      <c r="H163" s="3">
        <f t="shared" si="1"/>
        <v>0.49000000000160071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14883</v>
      </c>
      <c r="D164" s="2">
        <f>'PR-RAS'!E168</f>
        <v>7121</v>
      </c>
      <c r="E164" s="2">
        <v>0</v>
      </c>
      <c r="F164" s="2">
        <v>0</v>
      </c>
      <c r="G164" s="3">
        <f t="shared" si="0"/>
        <v>4747.375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96</v>
      </c>
      <c r="D165" s="2">
        <f>'PR-RAS'!E169</f>
        <v>0</v>
      </c>
      <c r="E165" s="2">
        <v>0</v>
      </c>
      <c r="F165" s="2">
        <v>0</v>
      </c>
      <c r="G165" s="3">
        <f t="shared" si="0"/>
        <v>15.744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17559.990000000002</v>
      </c>
      <c r="D166" s="2">
        <f>'PR-RAS'!E170</f>
        <v>11870.27</v>
      </c>
      <c r="E166" s="2">
        <v>0</v>
      </c>
      <c r="F166" s="2">
        <v>0</v>
      </c>
      <c r="G166" s="3">
        <f t="shared" si="0"/>
        <v>6814.58745</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12653.04</v>
      </c>
      <c r="D167" s="2">
        <f>'PR-RAS'!E171</f>
        <v>7837.04</v>
      </c>
      <c r="E167" s="2">
        <v>0</v>
      </c>
      <c r="F167" s="2">
        <v>0</v>
      </c>
      <c r="G167" s="3">
        <f t="shared" si="0"/>
        <v>4702.3019200000008</v>
      </c>
      <c r="H167" s="3">
        <f t="shared" si="1"/>
        <v>8.0000000000836735E-2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2832.31</v>
      </c>
      <c r="D168" s="2">
        <f>'PR-RAS'!E172</f>
        <v>2890.2</v>
      </c>
      <c r="E168" s="2">
        <v>0</v>
      </c>
      <c r="F168" s="2">
        <v>0</v>
      </c>
      <c r="G168" s="3">
        <f t="shared" si="0"/>
        <v>1438.32257</v>
      </c>
      <c r="H168" s="3">
        <f t="shared" si="1"/>
        <v>0.50999999999976353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944.87</v>
      </c>
      <c r="D170" s="2">
        <f>'PR-RAS'!E174</f>
        <v>341.69</v>
      </c>
      <c r="E170" s="2">
        <v>0</v>
      </c>
      <c r="F170" s="2">
        <v>0</v>
      </c>
      <c r="G170" s="3">
        <f t="shared" si="0"/>
        <v>275.17425000000003</v>
      </c>
      <c r="H170" s="3">
        <f t="shared" si="1"/>
        <v>0.43999999999999773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972.27</v>
      </c>
      <c r="D171" s="2">
        <f>'PR-RAS'!E175</f>
        <v>639.34</v>
      </c>
      <c r="E171" s="2">
        <v>0</v>
      </c>
      <c r="F171" s="2">
        <v>0</v>
      </c>
      <c r="G171" s="3">
        <f t="shared" si="0"/>
        <v>382.66149999999999</v>
      </c>
      <c r="H171" s="3">
        <f t="shared" si="1"/>
        <v>0.61000000000001364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157.5</v>
      </c>
      <c r="D173" s="2">
        <f>'PR-RAS'!E177</f>
        <v>162</v>
      </c>
      <c r="E173" s="2">
        <v>0</v>
      </c>
      <c r="F173" s="2">
        <v>0</v>
      </c>
      <c r="G173" s="3">
        <f t="shared" si="0"/>
        <v>82.817999999999998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57055.909999999989</v>
      </c>
      <c r="D174" s="2">
        <f>'PR-RAS'!E178</f>
        <v>59529.49</v>
      </c>
      <c r="E174" s="2">
        <v>0</v>
      </c>
      <c r="F174" s="2">
        <v>0</v>
      </c>
      <c r="G174" s="3">
        <f t="shared" si="0"/>
        <v>30467.875969999994</v>
      </c>
      <c r="H174" s="3">
        <f t="shared" si="1"/>
        <v>0.58000000000902219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5694.54</v>
      </c>
      <c r="D175" s="2">
        <f>'PR-RAS'!E179</f>
        <v>2964.85</v>
      </c>
      <c r="E175" s="2">
        <v>0</v>
      </c>
      <c r="F175" s="2">
        <v>0</v>
      </c>
      <c r="G175" s="3">
        <f t="shared" si="0"/>
        <v>2022.6177599999999</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25789.13</v>
      </c>
      <c r="D176" s="2">
        <f>'PR-RAS'!E180</f>
        <v>32090.78</v>
      </c>
      <c r="E176" s="2">
        <v>0</v>
      </c>
      <c r="F176" s="2">
        <v>0</v>
      </c>
      <c r="G176" s="3">
        <f t="shared" si="0"/>
        <v>15744.87075</v>
      </c>
      <c r="H176" s="3">
        <f t="shared" si="1"/>
        <v>0.35000000000218279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1475</v>
      </c>
      <c r="D177" s="2">
        <f>'PR-RAS'!E181</f>
        <v>0</v>
      </c>
      <c r="E177" s="2">
        <v>0</v>
      </c>
      <c r="F177" s="2">
        <v>0</v>
      </c>
      <c r="G177" s="3">
        <f t="shared" si="0"/>
        <v>259.59999999999997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8775.92</v>
      </c>
      <c r="D178" s="2">
        <f>'PR-RAS'!E182</f>
        <v>10077.6</v>
      </c>
      <c r="E178" s="2">
        <v>0</v>
      </c>
      <c r="F178" s="2">
        <v>0</v>
      </c>
      <c r="G178" s="3">
        <f t="shared" si="0"/>
        <v>5120.8082400000003</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2854.21</v>
      </c>
      <c r="D179" s="2">
        <f>'PR-RAS'!E183</f>
        <v>2922.89</v>
      </c>
      <c r="E179" s="2">
        <v>0</v>
      </c>
      <c r="F179" s="2">
        <v>0</v>
      </c>
      <c r="G179" s="3">
        <f t="shared" si="0"/>
        <v>1548.5982199999999</v>
      </c>
      <c r="H179" s="3">
        <f t="shared" si="1"/>
        <v>0.32000000000016371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3179.67</v>
      </c>
      <c r="D180" s="2">
        <f>'PR-RAS'!E184</f>
        <v>3394</v>
      </c>
      <c r="E180" s="2">
        <v>0</v>
      </c>
      <c r="F180" s="2">
        <v>0</v>
      </c>
      <c r="G180" s="3">
        <f t="shared" si="0"/>
        <v>1784.2129299999999</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5068.47</v>
      </c>
      <c r="D181" s="2">
        <f>'PR-RAS'!E185</f>
        <v>4679.76</v>
      </c>
      <c r="E181" s="2">
        <v>0</v>
      </c>
      <c r="F181" s="2">
        <v>0</v>
      </c>
      <c r="G181" s="3">
        <f t="shared" si="0"/>
        <v>2597.0382000000004</v>
      </c>
      <c r="H181" s="3">
        <f t="shared" si="1"/>
        <v>0.71000000000003638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2614.4499999999998</v>
      </c>
      <c r="D182" s="2">
        <f>'PR-RAS'!E186</f>
        <v>3045.61</v>
      </c>
      <c r="E182" s="2">
        <v>0</v>
      </c>
      <c r="F182" s="2">
        <v>0</v>
      </c>
      <c r="G182" s="3">
        <f t="shared" si="0"/>
        <v>1575.7262699999999</v>
      </c>
      <c r="H182" s="3">
        <f t="shared" si="1"/>
        <v>0.83999999999969077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1604.52</v>
      </c>
      <c r="D183" s="2">
        <f>'PR-RAS'!E187</f>
        <v>354</v>
      </c>
      <c r="E183" s="2">
        <v>0</v>
      </c>
      <c r="F183" s="2">
        <v>0</v>
      </c>
      <c r="G183" s="3">
        <f t="shared" si="0"/>
        <v>420.87863999999996</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15773.11</v>
      </c>
      <c r="D190" s="2">
        <f>'PR-RAS'!E194</f>
        <v>15055.12</v>
      </c>
      <c r="E190" s="2">
        <v>0</v>
      </c>
      <c r="F190" s="2">
        <v>0</v>
      </c>
      <c r="G190" s="3">
        <f t="shared" si="0"/>
        <v>8671.9531500000012</v>
      </c>
      <c r="H190" s="3">
        <f t="shared" si="1"/>
        <v>0.23000000000138243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3527.84</v>
      </c>
      <c r="D191" s="2">
        <f>'PR-RAS'!E195</f>
        <v>3532.34</v>
      </c>
      <c r="E191" s="2">
        <v>0</v>
      </c>
      <c r="F191" s="2">
        <v>0</v>
      </c>
      <c r="G191" s="3">
        <f t="shared" si="0"/>
        <v>2012.5788</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1221.2</v>
      </c>
      <c r="E192" s="2">
        <v>0</v>
      </c>
      <c r="F192" s="2">
        <v>0</v>
      </c>
      <c r="G192" s="3">
        <f t="shared" si="0"/>
        <v>466.4984</v>
      </c>
      <c r="H192" s="3">
        <f t="shared" si="1"/>
        <v>0.20000000000004547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3366.85</v>
      </c>
      <c r="D193" s="2">
        <f>'PR-RAS'!E197</f>
        <v>978.59</v>
      </c>
      <c r="E193" s="2">
        <v>0</v>
      </c>
      <c r="F193" s="2">
        <v>0</v>
      </c>
      <c r="G193" s="3">
        <f t="shared" si="0"/>
        <v>1022.21376</v>
      </c>
      <c r="H193" s="3">
        <f t="shared" si="1"/>
        <v>0.56000000000005912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205</v>
      </c>
      <c r="D194" s="2">
        <f>'PR-RAS'!E198</f>
        <v>210</v>
      </c>
      <c r="E194" s="2">
        <v>0</v>
      </c>
      <c r="F194" s="2">
        <v>0</v>
      </c>
      <c r="G194" s="3">
        <f t="shared" si="0"/>
        <v>120.625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2287.48</v>
      </c>
      <c r="D195" s="2">
        <f>'PR-RAS'!E199</f>
        <v>2496</v>
      </c>
      <c r="E195" s="2">
        <v>0</v>
      </c>
      <c r="F195" s="2">
        <v>0</v>
      </c>
      <c r="G195" s="3">
        <f t="shared" si="0"/>
        <v>1412.21912</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3838.65</v>
      </c>
      <c r="D196" s="2">
        <f>'PR-RAS'!E200</f>
        <v>0</v>
      </c>
      <c r="E196" s="2">
        <v>0</v>
      </c>
      <c r="F196" s="2">
        <v>0</v>
      </c>
      <c r="G196" s="3">
        <f t="shared" si="0"/>
        <v>748.5367500000001</v>
      </c>
      <c r="H196" s="3">
        <f t="shared" si="1"/>
        <v>0.34999999999990905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2547.29</v>
      </c>
      <c r="D197" s="2">
        <f>'PR-RAS'!E201</f>
        <v>6616.99</v>
      </c>
      <c r="E197" s="2">
        <v>0</v>
      </c>
      <c r="F197" s="2">
        <v>0</v>
      </c>
      <c r="G197" s="3">
        <f t="shared" si="0"/>
        <v>3093.1289200000001</v>
      </c>
      <c r="H197" s="3">
        <f t="shared" si="1"/>
        <v>0.3000000000001819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4860.0200000000004</v>
      </c>
      <c r="D198" s="2">
        <f>'PR-RAS'!E202</f>
        <v>1017.96</v>
      </c>
      <c r="E198" s="2">
        <v>0</v>
      </c>
      <c r="F198" s="2">
        <v>0</v>
      </c>
      <c r="G198" s="3">
        <f t="shared" si="0"/>
        <v>1358.5001800000002</v>
      </c>
      <c r="H198" s="3">
        <f t="shared" si="1"/>
        <v>6.0000000000400178E-2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4860.0200000000004</v>
      </c>
      <c r="D212" s="2">
        <f>'PR-RAS'!E216</f>
        <v>1017.96</v>
      </c>
      <c r="E212" s="2">
        <v>0</v>
      </c>
      <c r="F212" s="2">
        <v>0</v>
      </c>
      <c r="G212" s="3">
        <f t="shared" si="0"/>
        <v>1455.0433400000002</v>
      </c>
      <c r="H212" s="3">
        <f t="shared" si="1"/>
        <v>6.0000000000400178E-2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905.71</v>
      </c>
      <c r="D213" s="2">
        <f>'PR-RAS'!E217</f>
        <v>1017.96</v>
      </c>
      <c r="E213" s="2">
        <v>0</v>
      </c>
      <c r="F213" s="2">
        <v>0</v>
      </c>
      <c r="G213" s="3">
        <f t="shared" si="0"/>
        <v>623.62555999999995</v>
      </c>
      <c r="H213" s="3">
        <f t="shared" si="1"/>
        <v>0.32999999999992724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3904.31</v>
      </c>
      <c r="D215" s="2">
        <f>'PR-RAS'!E219</f>
        <v>0</v>
      </c>
      <c r="E215" s="2">
        <v>0</v>
      </c>
      <c r="F215" s="2">
        <v>0</v>
      </c>
      <c r="G215" s="3">
        <f t="shared" si="0"/>
        <v>835.52233999999999</v>
      </c>
      <c r="H215" s="3">
        <f t="shared" si="1"/>
        <v>0.30999999999994543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50</v>
      </c>
      <c r="D216" s="2">
        <f>'PR-RAS'!E220</f>
        <v>0</v>
      </c>
      <c r="E216" s="2">
        <v>0</v>
      </c>
      <c r="F216" s="2">
        <v>0</v>
      </c>
      <c r="G216" s="3">
        <f t="shared" si="0"/>
        <v>10.75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2400</v>
      </c>
      <c r="D258" s="2">
        <f>'PR-RAS'!E262</f>
        <v>3320</v>
      </c>
      <c r="E258" s="2">
        <v>0</v>
      </c>
      <c r="F258" s="2">
        <v>0</v>
      </c>
      <c r="G258" s="3">
        <f t="shared" si="0"/>
        <v>2323.2800000000002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2400</v>
      </c>
      <c r="D265" s="2">
        <f>'PR-RAS'!E269</f>
        <v>3320</v>
      </c>
      <c r="E265" s="2">
        <v>0</v>
      </c>
      <c r="F265" s="2">
        <v>0</v>
      </c>
      <c r="G265" s="3">
        <f t="shared" si="0"/>
        <v>2386.56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2400</v>
      </c>
      <c r="D266" s="2">
        <f>'PR-RAS'!E270</f>
        <v>3320</v>
      </c>
      <c r="E266" s="2">
        <v>0</v>
      </c>
      <c r="F266" s="2">
        <v>0</v>
      </c>
      <c r="G266" s="3">
        <f t="shared" si="0"/>
        <v>2395.6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2416.58</v>
      </c>
      <c r="D269" s="2">
        <f>'PR-RAS'!E273</f>
        <v>2514.4299999999998</v>
      </c>
      <c r="E269" s="2">
        <v>0</v>
      </c>
      <c r="F269" s="2">
        <v>0</v>
      </c>
      <c r="G269" s="3">
        <f t="shared" si="0"/>
        <v>1995.3779199999999</v>
      </c>
      <c r="H269" s="3">
        <f t="shared" si="1"/>
        <v>0.84999999999990905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2416.58</v>
      </c>
      <c r="D270" s="2">
        <f>'PR-RAS'!E274</f>
        <v>2514.4299999999998</v>
      </c>
      <c r="E270" s="2">
        <v>0</v>
      </c>
      <c r="F270" s="2">
        <v>0</v>
      </c>
      <c r="G270" s="3">
        <f t="shared" si="0"/>
        <v>2002.8233600000001</v>
      </c>
      <c r="H270" s="3">
        <f t="shared" si="1"/>
        <v>0.84999999999990905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2416.58</v>
      </c>
      <c r="D272" s="2">
        <f>'PR-RAS'!E276</f>
        <v>2514.4299999999998</v>
      </c>
      <c r="E272" s="2">
        <v>0</v>
      </c>
      <c r="F272" s="2">
        <v>0</v>
      </c>
      <c r="G272" s="3">
        <f t="shared" si="0"/>
        <v>2017.71424</v>
      </c>
      <c r="H272" s="3">
        <f t="shared" si="1"/>
        <v>0.84999999999990905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1930801.52</v>
      </c>
      <c r="D295" s="2">
        <f>'PR-RAS'!E299</f>
        <v>2117196.5</v>
      </c>
      <c r="E295" s="2">
        <v>0</v>
      </c>
      <c r="F295" s="2">
        <v>0</v>
      </c>
      <c r="G295" s="3">
        <f t="shared" si="12"/>
        <v>1812567.1888799998</v>
      </c>
      <c r="H295" s="3">
        <f t="shared" si="13"/>
        <v>0.97999999998137355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45618.709999999963</v>
      </c>
      <c r="D296" s="2">
        <f>'PR-RAS'!E300</f>
        <v>0</v>
      </c>
      <c r="E296" s="2">
        <v>0</v>
      </c>
      <c r="F296" s="2">
        <v>0</v>
      </c>
      <c r="G296" s="3">
        <f t="shared" si="12"/>
        <v>13457.519449999989</v>
      </c>
      <c r="H296" s="3">
        <f t="shared" si="13"/>
        <v>0.2900000000372529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59460.15000000014</v>
      </c>
      <c r="E297" s="2">
        <v>0</v>
      </c>
      <c r="F297" s="2">
        <v>0</v>
      </c>
      <c r="G297" s="3">
        <f t="shared" si="12"/>
        <v>35200.408800000077</v>
      </c>
      <c r="H297" s="3">
        <f t="shared" si="13"/>
        <v>0.15000000013969839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61027.97</v>
      </c>
      <c r="D298" s="2">
        <f>'PR-RAS'!E302</f>
        <v>180083.63</v>
      </c>
      <c r="E298" s="2">
        <v>0</v>
      </c>
      <c r="F298" s="2">
        <v>0</v>
      </c>
      <c r="G298" s="3">
        <f t="shared" si="12"/>
        <v>125094.98330999998</v>
      </c>
      <c r="H298" s="3">
        <f t="shared" si="13"/>
        <v>0.39999999999417923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150924.15</v>
      </c>
      <c r="E300" s="2">
        <v>0</v>
      </c>
      <c r="F300" s="2">
        <v>0</v>
      </c>
      <c r="G300" s="3">
        <f t="shared" si="12"/>
        <v>90252.641699999993</v>
      </c>
      <c r="H300" s="3">
        <f t="shared" si="13"/>
        <v>0.14999999999417923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371.62</v>
      </c>
      <c r="E301" s="2">
        <v>0</v>
      </c>
      <c r="F301" s="2">
        <v>0</v>
      </c>
      <c r="G301" s="3">
        <f t="shared" si="12"/>
        <v>222.97200000000001</v>
      </c>
      <c r="H301" s="3">
        <f t="shared" si="13"/>
        <v>0.37999999999999545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84388.31</v>
      </c>
      <c r="D355" s="2">
        <f>'PR-RAS'!E360</f>
        <v>73636.509999999995</v>
      </c>
      <c r="E355" s="2">
        <v>0</v>
      </c>
      <c r="F355" s="2">
        <v>0</v>
      </c>
      <c r="G355" s="3">
        <f t="shared" si="12"/>
        <v>82008.110819999987</v>
      </c>
      <c r="H355" s="3">
        <f t="shared" si="13"/>
        <v>0.80000000000291038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84388.31</v>
      </c>
      <c r="D368" s="2">
        <f>'PR-RAS'!E373</f>
        <v>73636.509999999995</v>
      </c>
      <c r="E368" s="2">
        <v>0</v>
      </c>
      <c r="F368" s="2">
        <v>0</v>
      </c>
      <c r="G368" s="3">
        <f t="shared" si="12"/>
        <v>85019.708109999992</v>
      </c>
      <c r="H368" s="3">
        <f t="shared" si="13"/>
        <v>0.80000000000291038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3011.87</v>
      </c>
      <c r="D374" s="2">
        <f>'PR-RAS'!E379</f>
        <v>2350.37</v>
      </c>
      <c r="E374" s="2">
        <v>0</v>
      </c>
      <c r="F374" s="2">
        <v>0</v>
      </c>
      <c r="G374" s="3">
        <f t="shared" si="12"/>
        <v>2876.8035299999997</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3011.87</v>
      </c>
      <c r="D375" s="2">
        <f>'PR-RAS'!E380</f>
        <v>459.98</v>
      </c>
      <c r="E375" s="2">
        <v>0</v>
      </c>
      <c r="F375" s="2">
        <v>0</v>
      </c>
      <c r="G375" s="3">
        <f t="shared" si="12"/>
        <v>1470.50442</v>
      </c>
      <c r="H375" s="3">
        <f t="shared" si="13"/>
        <v>0.15000000000009095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1593.75</v>
      </c>
      <c r="E376" s="2">
        <v>0</v>
      </c>
      <c r="F376" s="2">
        <v>0</v>
      </c>
      <c r="G376" s="3">
        <f t="shared" si="12"/>
        <v>1195.3125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296.64</v>
      </c>
      <c r="E380" s="2">
        <v>0</v>
      </c>
      <c r="F380" s="2">
        <v>0</v>
      </c>
      <c r="G380" s="3">
        <f t="shared" si="12"/>
        <v>224.85311999999999</v>
      </c>
      <c r="H380" s="3">
        <f t="shared" si="13"/>
        <v>0.36000000000001364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81376.44</v>
      </c>
      <c r="D388" s="2">
        <f>'PR-RAS'!E393</f>
        <v>71286.14</v>
      </c>
      <c r="E388" s="2">
        <v>0</v>
      </c>
      <c r="F388" s="2">
        <v>0</v>
      </c>
      <c r="G388" s="3">
        <f t="shared" si="12"/>
        <v>86668.154640000008</v>
      </c>
      <c r="H388" s="3">
        <f t="shared" si="13"/>
        <v>0.58000000000174623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81376.44</v>
      </c>
      <c r="D389" s="2">
        <f>'PR-RAS'!E394</f>
        <v>71286.14</v>
      </c>
      <c r="E389" s="2">
        <v>0</v>
      </c>
      <c r="F389" s="2">
        <v>0</v>
      </c>
      <c r="G389" s="3">
        <f t="shared" si="12"/>
        <v>86892.103360000008</v>
      </c>
      <c r="H389" s="3">
        <f t="shared" si="13"/>
        <v>0.58000000000174623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84388.31</v>
      </c>
      <c r="D413" s="2">
        <f>'PR-RAS'!E418</f>
        <v>73636.509999999995</v>
      </c>
      <c r="E413" s="2">
        <v>0</v>
      </c>
      <c r="F413" s="2">
        <v>0</v>
      </c>
      <c r="G413" s="3">
        <f t="shared" si="12"/>
        <v>95444.467959999994</v>
      </c>
      <c r="H413" s="3">
        <f t="shared" si="13"/>
        <v>0.80000000000291038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157825.24</v>
      </c>
      <c r="E415" s="2">
        <v>0</v>
      </c>
      <c r="F415" s="2">
        <v>0</v>
      </c>
      <c r="G415" s="3">
        <f t="shared" si="12"/>
        <v>130679.29871999999</v>
      </c>
      <c r="H415" s="3">
        <f t="shared" si="13"/>
        <v>0.23999999999068677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1976420.23</v>
      </c>
      <c r="D417" s="2">
        <f>'PR-RAS'!E422</f>
        <v>2057736.3499999999</v>
      </c>
      <c r="E417" s="2">
        <v>0</v>
      </c>
      <c r="F417" s="2">
        <v>0</v>
      </c>
      <c r="G417" s="3">
        <f t="shared" si="12"/>
        <v>2534227.4588799998</v>
      </c>
      <c r="H417" s="3">
        <f t="shared" si="13"/>
        <v>0.57999999984167516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2015189.83</v>
      </c>
      <c r="D418" s="2">
        <f>'PR-RAS'!E423</f>
        <v>2190833.0099999998</v>
      </c>
      <c r="E418" s="2">
        <v>0</v>
      </c>
      <c r="F418" s="2">
        <v>0</v>
      </c>
      <c r="G418" s="3">
        <f t="shared" si="12"/>
        <v>2667488.8894499997</v>
      </c>
      <c r="H418" s="3">
        <f t="shared" si="13"/>
        <v>0.17999999970197678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38769.600000000093</v>
      </c>
      <c r="D420" s="2">
        <f>'PR-RAS'!E425</f>
        <v>133096.65999999992</v>
      </c>
      <c r="E420" s="2">
        <v>0</v>
      </c>
      <c r="F420" s="2">
        <v>0</v>
      </c>
      <c r="G420" s="3">
        <f t="shared" si="12"/>
        <v>127779.46347999996</v>
      </c>
      <c r="H420" s="3">
        <f t="shared" si="13"/>
        <v>0.73999999999068677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61027.97</v>
      </c>
      <c r="D421" s="2">
        <f>'PR-RAS'!E426</f>
        <v>22258.390000000014</v>
      </c>
      <c r="E421" s="2">
        <v>0</v>
      </c>
      <c r="F421" s="2">
        <v>0</v>
      </c>
      <c r="G421" s="3">
        <f t="shared" si="12"/>
        <v>44328.795000000013</v>
      </c>
      <c r="H421" s="3">
        <f t="shared" si="13"/>
        <v>0.42000000001280569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150924.15</v>
      </c>
      <c r="E423" s="2">
        <v>0</v>
      </c>
      <c r="F423" s="2">
        <v>0</v>
      </c>
      <c r="G423" s="3">
        <f t="shared" si="12"/>
        <v>127379.98259999999</v>
      </c>
      <c r="H423" s="3">
        <f t="shared" si="13"/>
        <v>0.14999999999417923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1976420.23</v>
      </c>
      <c r="D637" s="2">
        <f>'PR-RAS'!E643</f>
        <v>2057736.3499999999</v>
      </c>
      <c r="E637" s="2">
        <v>0</v>
      </c>
      <c r="F637" s="2">
        <v>0</v>
      </c>
      <c r="G637" s="3">
        <f t="shared" si="14"/>
        <v>3874443.9034799999</v>
      </c>
      <c r="H637" s="3">
        <f t="shared" si="15"/>
        <v>0.57999999984167516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2015189.83</v>
      </c>
      <c r="D638" s="2">
        <f>'PR-RAS'!E644</f>
        <v>2190833.0099999998</v>
      </c>
      <c r="E638" s="2">
        <v>0</v>
      </c>
      <c r="F638" s="2">
        <v>0</v>
      </c>
      <c r="G638" s="3">
        <f t="shared" si="14"/>
        <v>4074797.1764499997</v>
      </c>
      <c r="H638" s="3">
        <f t="shared" si="15"/>
        <v>0.17999999970197678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38769.600000000093</v>
      </c>
      <c r="D640" s="2">
        <f>'PR-RAS'!E646</f>
        <v>133096.65999999992</v>
      </c>
      <c r="E640" s="2">
        <v>0</v>
      </c>
      <c r="F640" s="2">
        <v>0</v>
      </c>
      <c r="G640" s="3">
        <f t="shared" si="14"/>
        <v>194871.30587999994</v>
      </c>
      <c r="H640" s="3">
        <f t="shared" si="15"/>
        <v>0.73999999999068677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61027.97</v>
      </c>
      <c r="D641" s="2">
        <f>'PR-RAS'!E647</f>
        <v>22258.390000000014</v>
      </c>
      <c r="E641" s="2">
        <v>0</v>
      </c>
      <c r="F641" s="2">
        <v>0</v>
      </c>
      <c r="G641" s="3">
        <f t="shared" si="14"/>
        <v>67548.640000000014</v>
      </c>
      <c r="H641" s="3">
        <f t="shared" si="15"/>
        <v>0.42000000001280569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22258.369999999908</v>
      </c>
      <c r="D643" s="2">
        <f>'PR-RAS'!E649</f>
        <v>0</v>
      </c>
      <c r="E643" s="2">
        <v>0</v>
      </c>
      <c r="F643" s="2">
        <v>0</v>
      </c>
      <c r="G643" s="3">
        <f t="shared" si="14"/>
        <v>14289.87353999994</v>
      </c>
      <c r="H643" s="3">
        <f t="shared" si="15"/>
        <v>0.3699999999080319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110838.2699999999</v>
      </c>
      <c r="E644" s="2">
        <v>0</v>
      </c>
      <c r="F644" s="2">
        <v>0</v>
      </c>
      <c r="G644" s="3">
        <f t="shared" si="14"/>
        <v>142538.01521999988</v>
      </c>
      <c r="H644" s="3">
        <f t="shared" si="15"/>
        <v>0.26999999990221113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142654.78</v>
      </c>
      <c r="D645" s="2">
        <f>'PR-RAS'!E651</f>
        <v>0</v>
      </c>
      <c r="E645" s="2">
        <v>0</v>
      </c>
      <c r="F645" s="2">
        <v>0</v>
      </c>
      <c r="G645" s="3">
        <f t="shared" si="14"/>
        <v>91869.678320000006</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68810.48</v>
      </c>
      <c r="D646" s="2">
        <f>'PR-RAS'!E653</f>
        <v>35048.629999999997</v>
      </c>
      <c r="E646" s="2">
        <v>0</v>
      </c>
      <c r="F646" s="2">
        <v>0</v>
      </c>
      <c r="G646" s="3">
        <f t="shared" si="14"/>
        <v>89595.492299999998</v>
      </c>
      <c r="H646" s="3">
        <f t="shared" si="15"/>
        <v>0.84999999999854481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240090.73</v>
      </c>
      <c r="D647" s="2">
        <f>'PR-RAS'!E654</f>
        <v>249373.27</v>
      </c>
      <c r="E647" s="2">
        <v>0</v>
      </c>
      <c r="F647" s="2">
        <v>0</v>
      </c>
      <c r="G647" s="3">
        <f t="shared" si="14"/>
        <v>477288.87642000004</v>
      </c>
      <c r="H647" s="3">
        <f t="shared" si="15"/>
        <v>0.53999999997904524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273852.58</v>
      </c>
      <c r="D648" s="2">
        <f>'PR-RAS'!E655</f>
        <v>235032.48</v>
      </c>
      <c r="E648" s="2">
        <v>0</v>
      </c>
      <c r="F648" s="2">
        <v>0</v>
      </c>
      <c r="G648" s="3">
        <f t="shared" si="14"/>
        <v>481314.64838000003</v>
      </c>
      <c r="H648" s="3">
        <f t="shared" si="15"/>
        <v>0.89999999999417923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35048.630000000005</v>
      </c>
      <c r="D649" s="2">
        <f>'PR-RAS'!E656</f>
        <v>49389.419999999955</v>
      </c>
      <c r="E649" s="2">
        <v>0</v>
      </c>
      <c r="F649" s="2">
        <v>0</v>
      </c>
      <c r="G649" s="3">
        <f t="shared" si="14"/>
        <v>86720.200559999954</v>
      </c>
      <c r="H649" s="3">
        <f t="shared" si="15"/>
        <v>0.78999999994994141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60</v>
      </c>
      <c r="E651" s="2">
        <v>0</v>
      </c>
      <c r="F651" s="2">
        <v>0</v>
      </c>
      <c r="G651" s="3">
        <f t="shared" si="14"/>
        <v>117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55</v>
      </c>
      <c r="E653" s="2">
        <v>0</v>
      </c>
      <c r="F653" s="2">
        <v>0</v>
      </c>
      <c r="G653" s="3">
        <f t="shared" si="14"/>
        <v>107.58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1764164.17</v>
      </c>
      <c r="D676" s="2">
        <f>'PR-RAS'!E683</f>
        <v>1819932.44</v>
      </c>
      <c r="E676" s="2">
        <v>0</v>
      </c>
      <c r="F676" s="2">
        <v>0</v>
      </c>
      <c r="G676" s="3">
        <f t="shared" si="14"/>
        <v>3647719.6087500001</v>
      </c>
      <c r="H676" s="3">
        <f t="shared" si="15"/>
        <v>0.60999999986961484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2000</v>
      </c>
      <c r="D677" s="2">
        <f>'PR-RAS'!E684</f>
        <v>245</v>
      </c>
      <c r="E677" s="2">
        <v>0</v>
      </c>
      <c r="F677" s="2">
        <v>0</v>
      </c>
      <c r="G677" s="3">
        <f t="shared" si="14"/>
        <v>1683.24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19206</v>
      </c>
      <c r="D695" s="2">
        <f>'PR-RAS'!E702</f>
        <v>7710.8</v>
      </c>
      <c r="E695" s="2">
        <v>0</v>
      </c>
      <c r="F695" s="2">
        <v>0</v>
      </c>
      <c r="G695" s="3">
        <f t="shared" si="14"/>
        <v>24031.554399999997</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4856.72</v>
      </c>
      <c r="D725" s="2">
        <f>'PR-RAS'!E732</f>
        <v>0</v>
      </c>
      <c r="E725" s="2">
        <v>0</v>
      </c>
      <c r="F725" s="2">
        <v>0</v>
      </c>
      <c r="G725" s="3">
        <f t="shared" si="14"/>
        <v>3516.2652800000001</v>
      </c>
      <c r="H725" s="3">
        <f t="shared" si="15"/>
        <v>0.27999999999974534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24455.18</v>
      </c>
      <c r="D727" s="2">
        <f>'PR-RAS'!E734</f>
        <v>25832.69</v>
      </c>
      <c r="E727" s="2">
        <v>0</v>
      </c>
      <c r="F727" s="2">
        <v>0</v>
      </c>
      <c r="G727" s="3">
        <f t="shared" si="14"/>
        <v>55263.526559999998</v>
      </c>
      <c r="H727" s="3">
        <f t="shared" si="15"/>
        <v>0.49000000000160071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3179.67</v>
      </c>
      <c r="D729" s="2">
        <f>'PR-RAS'!E736</f>
        <v>3339</v>
      </c>
      <c r="E729" s="2">
        <v>0</v>
      </c>
      <c r="F729" s="2">
        <v>0</v>
      </c>
      <c r="G729" s="3">
        <f t="shared" si="14"/>
        <v>7176.3837599999997</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2502.98</v>
      </c>
      <c r="D731" s="2">
        <f>'PR-RAS'!E738</f>
        <v>1095.83</v>
      </c>
      <c r="E731" s="2">
        <v>0</v>
      </c>
      <c r="F731" s="2">
        <v>0</v>
      </c>
      <c r="G731" s="3">
        <f t="shared" si="14"/>
        <v>3427.0871999999995</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3527.84</v>
      </c>
      <c r="D734" s="2">
        <f>'PR-RAS'!E741</f>
        <v>3532.34</v>
      </c>
      <c r="E734" s="2">
        <v>0</v>
      </c>
      <c r="F734" s="2">
        <v>0</v>
      </c>
      <c r="G734" s="3">
        <f t="shared" si="14"/>
        <v>7764.3171600000005</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1660</v>
      </c>
      <c r="E835" s="2">
        <v>0</v>
      </c>
      <c r="F835" s="2">
        <v>0</v>
      </c>
      <c r="G835" s="3">
        <f t="shared" si="14"/>
        <v>2768.8799999999997</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2400</v>
      </c>
      <c r="D843" s="2">
        <f>'PR-RAS'!E850</f>
        <v>1660</v>
      </c>
      <c r="E843" s="2">
        <v>0</v>
      </c>
      <c r="F843" s="2">
        <v>0</v>
      </c>
      <c r="G843" s="3">
        <f t="shared" si="34"/>
        <v>4816.24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1924775.78</v>
      </c>
      <c r="D1011" s="7">
        <f>BILANCA!E6</f>
        <v>1983316.3</v>
      </c>
      <c r="E1011" s="7">
        <v>0</v>
      </c>
      <c r="F1011" s="7">
        <v>0</v>
      </c>
      <c r="G1011" s="8">
        <f t="shared" ref="G1011:G1306" si="38">B1011/1000*C1011+B1011/500*D1011</f>
        <v>5891.4083800000008</v>
      </c>
      <c r="H1011" s="8">
        <f t="shared" si="35"/>
        <v>0.52000000001862645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1745214.74</v>
      </c>
      <c r="D1012" s="2">
        <f>BILANCA!E7</f>
        <v>1780592.6</v>
      </c>
      <c r="E1012" s="2">
        <v>0</v>
      </c>
      <c r="F1012" s="2">
        <v>0</v>
      </c>
      <c r="G1012" s="3">
        <f t="shared" si="38"/>
        <v>10612.79988</v>
      </c>
      <c r="H1012" s="3">
        <f t="shared" si="35"/>
        <v>0.65999999991618097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16265.12</v>
      </c>
      <c r="D1013" s="2">
        <f>BILANCA!E8</f>
        <v>16104.04</v>
      </c>
      <c r="E1013" s="2">
        <v>0</v>
      </c>
      <c r="F1013" s="2">
        <v>0</v>
      </c>
      <c r="G1013" s="3">
        <f t="shared" si="38"/>
        <v>145.4196</v>
      </c>
      <c r="H1013" s="3">
        <f t="shared" si="35"/>
        <v>0.16000000000167347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15666.6</v>
      </c>
      <c r="D1014" s="2">
        <f>BILANCA!E9</f>
        <v>15666.6</v>
      </c>
      <c r="E1014" s="2">
        <v>0</v>
      </c>
      <c r="F1014" s="2">
        <v>0</v>
      </c>
      <c r="G1014" s="3">
        <f t="shared" si="38"/>
        <v>187.9992</v>
      </c>
      <c r="H1014" s="3">
        <f t="shared" si="35"/>
        <v>0.7999999999992724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598.52</v>
      </c>
      <c r="D1015" s="2">
        <f>BILANCA!E10</f>
        <v>437.44</v>
      </c>
      <c r="E1015" s="2">
        <v>0</v>
      </c>
      <c r="F1015" s="2">
        <v>0</v>
      </c>
      <c r="G1015" s="3">
        <f t="shared" si="38"/>
        <v>7.3670000000000009</v>
      </c>
      <c r="H1015" s="3">
        <f t="shared" si="35"/>
        <v>0.92000000000001592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1728949.6199999999</v>
      </c>
      <c r="D1017" s="2">
        <f>BILANCA!E12</f>
        <v>1764488.56</v>
      </c>
      <c r="E1017" s="2">
        <v>0</v>
      </c>
      <c r="F1017" s="2">
        <v>0</v>
      </c>
      <c r="G1017" s="3">
        <f t="shared" si="38"/>
        <v>36805.487179999996</v>
      </c>
      <c r="H1017" s="3">
        <f t="shared" si="35"/>
        <v>0.82000000006519258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1541878.0799999998</v>
      </c>
      <c r="D1018" s="2">
        <f>BILANCA!E13</f>
        <v>1517109.2599999998</v>
      </c>
      <c r="E1018" s="2">
        <v>0</v>
      </c>
      <c r="F1018" s="2">
        <v>0</v>
      </c>
      <c r="G1018" s="3">
        <f t="shared" si="38"/>
        <v>36608.772799999992</v>
      </c>
      <c r="H1018" s="3">
        <f t="shared" si="35"/>
        <v>0.33999999961815774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1847107.88</v>
      </c>
      <c r="D1020" s="2">
        <f>BILANCA!E15</f>
        <v>1847107.88</v>
      </c>
      <c r="E1020" s="2">
        <v>0</v>
      </c>
      <c r="F1020" s="2">
        <v>0</v>
      </c>
      <c r="G1020" s="3">
        <f t="shared" si="38"/>
        <v>55413.236399999994</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305229.8</v>
      </c>
      <c r="D1023" s="2">
        <f>BILANCA!E18</f>
        <v>329998.62</v>
      </c>
      <c r="E1023" s="2">
        <v>0</v>
      </c>
      <c r="F1023" s="2">
        <v>0</v>
      </c>
      <c r="G1023" s="3">
        <f t="shared" si="38"/>
        <v>12547.951519999999</v>
      </c>
      <c r="H1023" s="3">
        <f t="shared" si="35"/>
        <v>0.58000000001629815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9802.1000000000349</v>
      </c>
      <c r="D1024" s="2">
        <f>BILANCA!E19</f>
        <v>20.410000000032596</v>
      </c>
      <c r="E1024" s="2">
        <v>0</v>
      </c>
      <c r="F1024" s="2">
        <v>0</v>
      </c>
      <c r="G1024" s="3">
        <f t="shared" si="38"/>
        <v>137.8008800000014</v>
      </c>
      <c r="H1024" s="3">
        <f t="shared" si="35"/>
        <v>0.51000000006752089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374867.18</v>
      </c>
      <c r="D1025" s="2">
        <f>BILANCA!E20</f>
        <v>371190.3</v>
      </c>
      <c r="E1025" s="2">
        <v>0</v>
      </c>
      <c r="F1025" s="2">
        <v>0</v>
      </c>
      <c r="G1025" s="3">
        <f t="shared" si="38"/>
        <v>16758.716699999997</v>
      </c>
      <c r="H1025" s="3">
        <f t="shared" si="35"/>
        <v>0.47999999998137355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5259.8</v>
      </c>
      <c r="D1026" s="2">
        <f>BILANCA!E21</f>
        <v>3666.05</v>
      </c>
      <c r="E1026" s="2">
        <v>0</v>
      </c>
      <c r="F1026" s="2">
        <v>0</v>
      </c>
      <c r="G1026" s="3">
        <f t="shared" si="38"/>
        <v>201.47040000000001</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3191.65</v>
      </c>
      <c r="D1027" s="2">
        <f>BILANCA!E22</f>
        <v>3191.65</v>
      </c>
      <c r="E1027" s="2">
        <v>0</v>
      </c>
      <c r="F1027" s="2">
        <v>0</v>
      </c>
      <c r="G1027" s="3">
        <f t="shared" si="38"/>
        <v>162.77415000000002</v>
      </c>
      <c r="H1027" s="3">
        <f t="shared" si="35"/>
        <v>0.6999999999998181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1377.21</v>
      </c>
      <c r="D1029" s="2">
        <f>BILANCA!E24</f>
        <v>1377.21</v>
      </c>
      <c r="E1029" s="2">
        <v>0</v>
      </c>
      <c r="F1029" s="2">
        <v>0</v>
      </c>
      <c r="G1029" s="3">
        <f t="shared" si="38"/>
        <v>78.500969999999995</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4491.9399999999996</v>
      </c>
      <c r="D1030" s="2">
        <f>BILANCA!E25</f>
        <v>4788.58</v>
      </c>
      <c r="E1030" s="2">
        <v>0</v>
      </c>
      <c r="F1030" s="2">
        <v>0</v>
      </c>
      <c r="G1030" s="3">
        <f t="shared" si="38"/>
        <v>281.38200000000001</v>
      </c>
      <c r="H1030" s="3">
        <f t="shared" si="35"/>
        <v>0.48000000000047294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71388.899999999994</v>
      </c>
      <c r="D1031" s="2">
        <f>BILANCA!E26</f>
        <v>71388.899999999994</v>
      </c>
      <c r="E1031" s="2">
        <v>0</v>
      </c>
      <c r="F1031" s="2">
        <v>0</v>
      </c>
      <c r="G1031" s="3">
        <f t="shared" si="38"/>
        <v>4497.5006999999996</v>
      </c>
      <c r="H1031" s="3">
        <f t="shared" si="35"/>
        <v>0.20000000001164153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450774.58</v>
      </c>
      <c r="D1033" s="2">
        <f>BILANCA!E28</f>
        <v>455582.28</v>
      </c>
      <c r="E1033" s="2">
        <v>0</v>
      </c>
      <c r="F1033" s="2">
        <v>0</v>
      </c>
      <c r="G1033" s="3">
        <f t="shared" si="38"/>
        <v>31324.60022</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176159.34999999998</v>
      </c>
      <c r="D1040" s="2">
        <f>BILANCA!E35</f>
        <v>246248.8</v>
      </c>
      <c r="E1040" s="2">
        <v>0</v>
      </c>
      <c r="F1040" s="2">
        <v>0</v>
      </c>
      <c r="G1040" s="3">
        <f t="shared" si="38"/>
        <v>20059.708499999997</v>
      </c>
      <c r="H1040" s="3">
        <f t="shared" si="35"/>
        <v>0.54999999998835847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255869.37</v>
      </c>
      <c r="D1041" s="2">
        <f>BILANCA!E36</f>
        <v>327155.51</v>
      </c>
      <c r="E1041" s="2">
        <v>0</v>
      </c>
      <c r="F1041" s="2">
        <v>0</v>
      </c>
      <c r="G1041" s="3">
        <f t="shared" si="38"/>
        <v>28215.592090000002</v>
      </c>
      <c r="H1041" s="3">
        <f t="shared" si="35"/>
        <v>0.85999999998603016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79710.02</v>
      </c>
      <c r="D1045" s="2">
        <f>BILANCA!E40</f>
        <v>80906.710000000006</v>
      </c>
      <c r="E1045" s="2">
        <v>0</v>
      </c>
      <c r="F1045" s="2">
        <v>0</v>
      </c>
      <c r="G1045" s="3">
        <f t="shared" si="38"/>
        <v>8453.3204000000005</v>
      </c>
      <c r="H1045" s="3">
        <f t="shared" si="35"/>
        <v>0.30999999999767169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1110.0899999999999</v>
      </c>
      <c r="D1050" s="2">
        <f>BILANCA!E45</f>
        <v>1110.0899999999999</v>
      </c>
      <c r="E1050" s="2">
        <v>0</v>
      </c>
      <c r="F1050" s="2">
        <v>0</v>
      </c>
      <c r="G1050" s="3">
        <f t="shared" si="38"/>
        <v>133.21080000000001</v>
      </c>
      <c r="H1050" s="3">
        <f t="shared" si="35"/>
        <v>0.17999999999983629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1110.0899999999999</v>
      </c>
      <c r="D1052" s="2">
        <f>BILANCA!E47</f>
        <v>1110.0899999999999</v>
      </c>
      <c r="E1052" s="2">
        <v>0</v>
      </c>
      <c r="F1052" s="2">
        <v>0</v>
      </c>
      <c r="G1052" s="3">
        <f t="shared" si="38"/>
        <v>139.87133999999998</v>
      </c>
      <c r="H1052" s="3">
        <f t="shared" si="35"/>
        <v>0.17999999999983629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18523.689999999999</v>
      </c>
      <c r="D1059" s="2">
        <f>BILANCA!E54</f>
        <v>19174.95</v>
      </c>
      <c r="E1059" s="2">
        <v>0</v>
      </c>
      <c r="F1059" s="2">
        <v>0</v>
      </c>
      <c r="G1059" s="3">
        <f t="shared" si="38"/>
        <v>2786.80591</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18523.689999999999</v>
      </c>
      <c r="D1060" s="2">
        <f>BILANCA!E55</f>
        <v>19174.95</v>
      </c>
      <c r="E1060" s="2">
        <v>0</v>
      </c>
      <c r="F1060" s="2">
        <v>0</v>
      </c>
      <c r="G1060" s="3">
        <f t="shared" si="38"/>
        <v>2843.6795000000002</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179561.03999999998</v>
      </c>
      <c r="D1074" s="2">
        <f>BILANCA!E69</f>
        <v>202723.69999999998</v>
      </c>
      <c r="E1074" s="2">
        <v>0</v>
      </c>
      <c r="F1074" s="2">
        <v>0</v>
      </c>
      <c r="G1074" s="3">
        <f t="shared" si="38"/>
        <v>37440.540159999997</v>
      </c>
      <c r="H1074" s="3">
        <f t="shared" si="35"/>
        <v>0.33999999999650754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35048.629999999997</v>
      </c>
      <c r="D1075" s="2">
        <f>BILANCA!E70</f>
        <v>49389.42</v>
      </c>
      <c r="E1075" s="2">
        <v>0</v>
      </c>
      <c r="F1075" s="2">
        <v>0</v>
      </c>
      <c r="G1075" s="3">
        <f t="shared" si="38"/>
        <v>8698.7855500000005</v>
      </c>
      <c r="H1075" s="3">
        <f t="shared" si="35"/>
        <v>0.79000000000087311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35026.75</v>
      </c>
      <c r="D1076" s="2">
        <f>BILANCA!E71</f>
        <v>49389.42</v>
      </c>
      <c r="E1076" s="2">
        <v>0</v>
      </c>
      <c r="F1076" s="2">
        <v>0</v>
      </c>
      <c r="G1076" s="3">
        <f t="shared" si="38"/>
        <v>8831.1689399999996</v>
      </c>
      <c r="H1076" s="3">
        <f t="shared" si="35"/>
        <v>0.66999999999825377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35026.75</v>
      </c>
      <c r="D1078" s="2">
        <f>BILANCA!E73</f>
        <v>49389.42</v>
      </c>
      <c r="E1078" s="2">
        <v>0</v>
      </c>
      <c r="F1078" s="2">
        <v>0</v>
      </c>
      <c r="G1078" s="3">
        <f t="shared" si="38"/>
        <v>9098.7801199999994</v>
      </c>
      <c r="H1078" s="3">
        <f t="shared" si="35"/>
        <v>0.66999999999825377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21.88</v>
      </c>
      <c r="D1085" s="2">
        <f>BILANCA!E80</f>
        <v>0</v>
      </c>
      <c r="E1085" s="2">
        <v>0</v>
      </c>
      <c r="F1085" s="2">
        <v>0</v>
      </c>
      <c r="G1085" s="3">
        <f t="shared" si="38"/>
        <v>1.6409999999999998</v>
      </c>
      <c r="H1085" s="3">
        <f t="shared" si="35"/>
        <v>0.12000000000000099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1857.63</v>
      </c>
      <c r="D1087" s="2">
        <f>BILANCA!E82</f>
        <v>2410.13</v>
      </c>
      <c r="E1087" s="2">
        <v>0</v>
      </c>
      <c r="F1087" s="2">
        <v>0</v>
      </c>
      <c r="G1087" s="3">
        <f t="shared" si="38"/>
        <v>514.19753000000003</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159.93</v>
      </c>
      <c r="D1089" s="2">
        <f>BILANCA!E84</f>
        <v>159.93</v>
      </c>
      <c r="E1089" s="2">
        <v>0</v>
      </c>
      <c r="F1089" s="2">
        <v>0</v>
      </c>
      <c r="G1089" s="3">
        <f t="shared" si="38"/>
        <v>37.903410000000001</v>
      </c>
      <c r="H1089" s="3">
        <f t="shared" si="35"/>
        <v>0.13999999999998636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867.95</v>
      </c>
      <c r="D1090" s="2">
        <f>BILANCA!E85</f>
        <v>867.95</v>
      </c>
      <c r="E1090" s="2">
        <v>0</v>
      </c>
      <c r="F1090" s="2">
        <v>0</v>
      </c>
      <c r="G1090" s="3">
        <f t="shared" si="38"/>
        <v>208.30800000000002</v>
      </c>
      <c r="H1090" s="3">
        <f t="shared" si="35"/>
        <v>9.9999999999909051E-2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829.75</v>
      </c>
      <c r="D1092" s="2">
        <f>BILANCA!E87</f>
        <v>1382.25</v>
      </c>
      <c r="E1092" s="2">
        <v>0</v>
      </c>
      <c r="F1092" s="2">
        <v>0</v>
      </c>
      <c r="G1092" s="3">
        <f t="shared" si="38"/>
        <v>294.72850000000005</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150924.15</v>
      </c>
      <c r="E1152" s="2">
        <v>0</v>
      </c>
      <c r="F1152" s="2">
        <v>0</v>
      </c>
      <c r="G1152" s="3">
        <f t="shared" si="38"/>
        <v>42862.458599999998</v>
      </c>
      <c r="H1152" s="3">
        <f t="shared" si="41"/>
        <v>0.14999999999417923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150552.53</v>
      </c>
      <c r="E1155" s="2">
        <v>0</v>
      </c>
      <c r="F1155" s="2">
        <v>0</v>
      </c>
      <c r="G1155" s="3">
        <f t="shared" si="38"/>
        <v>43660.233699999997</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150552.53</v>
      </c>
      <c r="E1161" s="2">
        <v>0</v>
      </c>
      <c r="F1161" s="2">
        <v>0</v>
      </c>
      <c r="G1161" s="3">
        <f t="shared" si="38"/>
        <v>45466.86406</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371.62</v>
      </c>
      <c r="E1166" s="2">
        <v>0</v>
      </c>
      <c r="F1166" s="2">
        <v>0</v>
      </c>
      <c r="G1166" s="3">
        <f t="shared" si="38"/>
        <v>115.94544</v>
      </c>
      <c r="H1166" s="3">
        <f t="shared" si="41"/>
        <v>0.37999999999999545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142654.78</v>
      </c>
      <c r="D1176" s="2">
        <f>BILANCA!E171</f>
        <v>0</v>
      </c>
      <c r="E1176" s="2">
        <v>0</v>
      </c>
      <c r="F1176" s="2">
        <v>0</v>
      </c>
      <c r="G1176" s="3">
        <f t="shared" si="38"/>
        <v>23680.693480000002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142654.78</v>
      </c>
      <c r="D1179" s="2">
        <f>BILANCA!E174</f>
        <v>0</v>
      </c>
      <c r="E1179" s="2">
        <v>0</v>
      </c>
      <c r="F1179" s="2">
        <v>0</v>
      </c>
      <c r="G1179" s="3">
        <f t="shared" si="38"/>
        <v>24108.65782</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1924775.7799999998</v>
      </c>
      <c r="D1180" s="2">
        <f>BILANCA!E176</f>
        <v>1983316.2999999998</v>
      </c>
      <c r="E1180" s="2">
        <v>0</v>
      </c>
      <c r="F1180" s="2">
        <v>0</v>
      </c>
      <c r="G1180" s="3">
        <f t="shared" si="38"/>
        <v>1001539.4246</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153175.75000000003</v>
      </c>
      <c r="D1181" s="2">
        <f>BILANCA!E177</f>
        <v>158510.91999999998</v>
      </c>
      <c r="E1181" s="2">
        <v>0</v>
      </c>
      <c r="F1181" s="2">
        <v>0</v>
      </c>
      <c r="G1181" s="3">
        <f t="shared" si="38"/>
        <v>80403.787890000007</v>
      </c>
      <c r="H1181" s="3">
        <f t="shared" si="41"/>
        <v>0.32999999998719431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145848.55000000002</v>
      </c>
      <c r="D1182" s="2">
        <f>BILANCA!E178</f>
        <v>157017.22999999998</v>
      </c>
      <c r="E1182" s="2">
        <v>0</v>
      </c>
      <c r="F1182" s="2">
        <v>0</v>
      </c>
      <c r="G1182" s="3">
        <f t="shared" si="38"/>
        <v>79099.877719999989</v>
      </c>
      <c r="H1182" s="3">
        <f t="shared" si="41"/>
        <v>0.67999999996391125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142637.48000000001</v>
      </c>
      <c r="D1183" s="2">
        <f>BILANCA!E179</f>
        <v>152073.26</v>
      </c>
      <c r="E1183" s="2">
        <v>0</v>
      </c>
      <c r="F1183" s="2">
        <v>0</v>
      </c>
      <c r="G1183" s="3">
        <f t="shared" si="38"/>
        <v>77293.631999999998</v>
      </c>
      <c r="H1183" s="3">
        <f t="shared" si="41"/>
        <v>0.7400000000197906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231.59</v>
      </c>
      <c r="D1184" s="2">
        <f>BILANCA!E180</f>
        <v>3609.21</v>
      </c>
      <c r="E1184" s="2">
        <v>0</v>
      </c>
      <c r="F1184" s="2">
        <v>0</v>
      </c>
      <c r="G1184" s="3">
        <f t="shared" si="38"/>
        <v>1296.3017399999999</v>
      </c>
      <c r="H1184" s="3">
        <f t="shared" si="41"/>
        <v>0.62000000000003297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81.08</v>
      </c>
      <c r="E1185" s="2">
        <v>0</v>
      </c>
      <c r="F1185" s="2">
        <v>0</v>
      </c>
      <c r="G1185" s="3">
        <f t="shared" si="38"/>
        <v>28.377999999999997</v>
      </c>
      <c r="H1185" s="3">
        <f t="shared" si="41"/>
        <v>7.9999999999998295E-2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81.08</v>
      </c>
      <c r="E1188" s="2">
        <v>0</v>
      </c>
      <c r="F1188" s="2">
        <v>0</v>
      </c>
      <c r="G1188" s="3">
        <f t="shared" si="38"/>
        <v>28.864479999999997</v>
      </c>
      <c r="H1188" s="3">
        <f t="shared" si="41"/>
        <v>7.9999999999998295E-2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2979.48</v>
      </c>
      <c r="D1200" s="2">
        <f>BILANCA!E196</f>
        <v>1253.68</v>
      </c>
      <c r="E1200" s="2">
        <v>0</v>
      </c>
      <c r="F1200" s="2">
        <v>0</v>
      </c>
      <c r="G1200" s="3">
        <f t="shared" si="38"/>
        <v>1042.4996000000001</v>
      </c>
      <c r="H1200" s="3">
        <f t="shared" si="41"/>
        <v>0.79999999999995453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7327.2</v>
      </c>
      <c r="D1201" s="2">
        <f>BILANCA!E197</f>
        <v>0</v>
      </c>
      <c r="E1201" s="2">
        <v>0</v>
      </c>
      <c r="F1201" s="2">
        <v>0</v>
      </c>
      <c r="G1201" s="3">
        <f t="shared" si="38"/>
        <v>1399.4952000000001</v>
      </c>
      <c r="H1201" s="3">
        <f t="shared" si="41"/>
        <v>0.1999999999998181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7327.2</v>
      </c>
      <c r="D1202" s="2">
        <f>BILANCA!E198</f>
        <v>0</v>
      </c>
      <c r="E1202" s="2">
        <v>0</v>
      </c>
      <c r="F1202" s="2">
        <v>0</v>
      </c>
      <c r="G1202" s="3">
        <f t="shared" ref="G1202:G1206" si="44">B1202/1000*C1202+B1202/500*D1202</f>
        <v>1406.8224</v>
      </c>
      <c r="H1202" s="3">
        <f t="shared" ref="H1202:H1206" si="45">ABS(C1202-ROUND(C1202,0))+ABS(D1202-ROUND(D1202,0))</f>
        <v>0.1999999999998181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1493.69</v>
      </c>
      <c r="E1251" s="2">
        <v>0</v>
      </c>
      <c r="F1251" s="2">
        <v>0</v>
      </c>
      <c r="G1251" s="3">
        <f>B1251/1000*C1251+B1251/500*D1251</f>
        <v>719.95857999999998</v>
      </c>
      <c r="H1251" s="3">
        <f>ABS(C1251-ROUND(C1251,0))+ABS(D1251-ROUND(D1251,0))</f>
        <v>0.30999999999994543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1771600.0299999998</v>
      </c>
      <c r="D1255" s="2">
        <f>BILANCA!E251</f>
        <v>1824805.38</v>
      </c>
      <c r="E1255" s="2">
        <v>0</v>
      </c>
      <c r="F1255" s="2">
        <v>0</v>
      </c>
      <c r="G1255" s="3">
        <f t="shared" si="38"/>
        <v>1328196.6435499999</v>
      </c>
      <c r="H1255" s="3">
        <f t="shared" si="41"/>
        <v>0.40999999968335032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1749341.66</v>
      </c>
      <c r="D1256" s="2">
        <f>BILANCA!E252</f>
        <v>1784719.5</v>
      </c>
      <c r="E1256" s="2">
        <v>0</v>
      </c>
      <c r="F1256" s="2">
        <v>0</v>
      </c>
      <c r="G1256" s="3">
        <f t="shared" si="38"/>
        <v>1308420.0423599998</v>
      </c>
      <c r="H1256" s="3">
        <f t="shared" si="41"/>
        <v>0.84000000008381903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1749341.66</v>
      </c>
      <c r="D1257" s="2">
        <f>BILANCA!E253</f>
        <v>1784719.5</v>
      </c>
      <c r="E1257" s="2">
        <v>0</v>
      </c>
      <c r="F1257" s="2">
        <v>0</v>
      </c>
      <c r="G1257" s="3">
        <f t="shared" si="38"/>
        <v>1313738.82302</v>
      </c>
      <c r="H1257" s="3">
        <f t="shared" si="41"/>
        <v>0.84000000008381903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22258.369999999995</v>
      </c>
      <c r="D1259" s="2">
        <f>BILANCA!E255</f>
        <v>-110838.27</v>
      </c>
      <c r="E1259" s="2">
        <v>0</v>
      </c>
      <c r="F1259" s="2">
        <v>0</v>
      </c>
      <c r="G1259" s="3">
        <f t="shared" si="38"/>
        <v>-49655.124330000006</v>
      </c>
      <c r="H1259" s="3">
        <f t="shared" si="41"/>
        <v>0.63999999999941792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180083.61</v>
      </c>
      <c r="D1260" s="2">
        <f>BILANCA!E256</f>
        <v>0</v>
      </c>
      <c r="E1260" s="2">
        <v>0</v>
      </c>
      <c r="F1260" s="2">
        <v>0</v>
      </c>
      <c r="G1260" s="3">
        <f t="shared" si="38"/>
        <v>45020.902499999997</v>
      </c>
      <c r="H1260" s="3">
        <f t="shared" si="41"/>
        <v>0.39000000001396984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180083.61</v>
      </c>
      <c r="D1261" s="2">
        <f>BILANCA!E257</f>
        <v>0</v>
      </c>
      <c r="E1261" s="2">
        <v>0</v>
      </c>
      <c r="F1261" s="2">
        <v>0</v>
      </c>
      <c r="G1261" s="3">
        <f t="shared" si="38"/>
        <v>45200.986109999998</v>
      </c>
      <c r="H1261" s="3">
        <f t="shared" si="41"/>
        <v>0.39000000001396984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157825.24</v>
      </c>
      <c r="D1264" s="2">
        <f>BILANCA!E260</f>
        <v>110838.27</v>
      </c>
      <c r="E1264" s="2">
        <v>0</v>
      </c>
      <c r="F1264" s="2">
        <v>0</v>
      </c>
      <c r="G1264" s="3">
        <f t="shared" si="38"/>
        <v>96393.452120000002</v>
      </c>
      <c r="H1264" s="3">
        <f t="shared" si="41"/>
        <v>0.50999999999476131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110838.27</v>
      </c>
      <c r="E1265" s="2">
        <v>0</v>
      </c>
      <c r="F1265" s="2">
        <v>0</v>
      </c>
      <c r="G1265" s="3">
        <f t="shared" si="38"/>
        <v>56527.517700000004</v>
      </c>
      <c r="H1265" s="3">
        <f t="shared" si="41"/>
        <v>0.27000000000407454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157825.24</v>
      </c>
      <c r="D1266" s="2">
        <f>BILANCA!E262</f>
        <v>0</v>
      </c>
      <c r="E1266" s="2">
        <v>0</v>
      </c>
      <c r="F1266" s="2">
        <v>0</v>
      </c>
      <c r="G1266" s="3">
        <f t="shared" si="38"/>
        <v>40403.261440000002</v>
      </c>
      <c r="H1266" s="3">
        <f t="shared" si="41"/>
        <v>0.23999999999068677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150924.15</v>
      </c>
      <c r="E1278" s="2">
        <v>0</v>
      </c>
      <c r="F1278" s="2">
        <v>0</v>
      </c>
      <c r="G1278" s="3">
        <f t="shared" si="38"/>
        <v>80895.344400000002</v>
      </c>
      <c r="H1278" s="3">
        <f t="shared" si="41"/>
        <v>0.14999999999417923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150552.53</v>
      </c>
      <c r="E1281" s="2">
        <v>0</v>
      </c>
      <c r="F1281" s="2">
        <v>0</v>
      </c>
      <c r="G1281" s="3">
        <f t="shared" si="48"/>
        <v>81599.471260000006</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150552.53</v>
      </c>
      <c r="E1287" s="2">
        <v>0</v>
      </c>
      <c r="F1287" s="2">
        <v>0</v>
      </c>
      <c r="G1287" s="3">
        <f t="shared" si="48"/>
        <v>83406.101620000001</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371.62</v>
      </c>
      <c r="E1292" s="2">
        <v>0</v>
      </c>
      <c r="F1292" s="2">
        <v>0</v>
      </c>
      <c r="G1292" s="3">
        <f t="shared" si="48"/>
        <v>209.59367999999998</v>
      </c>
      <c r="H1292" s="3">
        <f t="shared" si="49"/>
        <v>0.37999999999999545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18849.599999999999</v>
      </c>
      <c r="D1301" s="2">
        <f>BILANCA!E297</f>
        <v>18849.599999999999</v>
      </c>
      <c r="E1301" s="2">
        <v>0</v>
      </c>
      <c r="F1301" s="2">
        <v>0</v>
      </c>
      <c r="G1301" s="3">
        <f t="shared" si="38"/>
        <v>16455.700799999999</v>
      </c>
      <c r="H1301" s="3">
        <f t="shared" si="41"/>
        <v>0.80000000000291038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18849.599999999999</v>
      </c>
      <c r="D1302" s="2">
        <f>BILANCA!E298</f>
        <v>18849.599999999999</v>
      </c>
      <c r="E1302" s="2">
        <v>0</v>
      </c>
      <c r="F1302" s="2">
        <v>0</v>
      </c>
      <c r="G1302" s="3">
        <f t="shared" si="38"/>
        <v>16512.249599999996</v>
      </c>
      <c r="H1302" s="3">
        <f t="shared" si="41"/>
        <v>0.80000000000291038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150924.15</v>
      </c>
      <c r="E1306" s="2">
        <v>0</v>
      </c>
      <c r="F1306" s="2">
        <v>0</v>
      </c>
      <c r="G1306" s="3">
        <f t="shared" si="38"/>
        <v>89347.096799999999</v>
      </c>
      <c r="H1306" s="3">
        <f t="shared" si="41"/>
        <v>0.14999999999417923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829.75</v>
      </c>
      <c r="D1311" s="2">
        <f>BILANCA!E308</f>
        <v>1382.25</v>
      </c>
      <c r="E1311" s="2">
        <v>0</v>
      </c>
      <c r="F1311" s="2">
        <v>0</v>
      </c>
      <c r="G1311" s="3">
        <f t="shared" si="52"/>
        <v>1081.86925</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62.5</v>
      </c>
      <c r="E1339" s="2">
        <v>0</v>
      </c>
      <c r="F1339" s="2">
        <v>0</v>
      </c>
      <c r="G1339" s="3">
        <f t="shared" si="52"/>
        <v>41.125</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145848.54999999999</v>
      </c>
      <c r="D1340" s="2">
        <f>BILANCA!E337</f>
        <v>156954.73000000001</v>
      </c>
      <c r="E1340" s="2">
        <v>0</v>
      </c>
      <c r="F1340" s="2">
        <v>0</v>
      </c>
      <c r="G1340" s="3">
        <f t="shared" si="52"/>
        <v>151720.1433</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7327.2</v>
      </c>
      <c r="D1342" s="2">
        <f>BILANCA!E339</f>
        <v>0</v>
      </c>
      <c r="E1342" s="2">
        <v>0</v>
      </c>
      <c r="F1342" s="2">
        <v>0</v>
      </c>
      <c r="G1342" s="3">
        <f t="shared" si="52"/>
        <v>2432.6304</v>
      </c>
      <c r="H1342" s="3">
        <f t="shared" si="41"/>
        <v>0.1999999999998181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1493.69</v>
      </c>
      <c r="E1383" s="2">
        <v>0</v>
      </c>
      <c r="F1383" s="2">
        <v>0</v>
      </c>
      <c r="G1383" s="3">
        <f t="shared" si="59"/>
        <v>1114.2927400000001</v>
      </c>
      <c r="H1383" s="3">
        <f t="shared" si="60"/>
        <v>0.30999999999994543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18849.599999999999</v>
      </c>
      <c r="D1400" s="14">
        <f>BILANCA!E397</f>
        <v>18849.599999999999</v>
      </c>
      <c r="E1400" s="14">
        <v>0</v>
      </c>
      <c r="F1400" s="14">
        <v>0</v>
      </c>
      <c r="G1400" s="15">
        <f t="shared" si="52"/>
        <v>22054.031999999999</v>
      </c>
      <c r="H1400" s="15">
        <f t="shared" si="41"/>
        <v>0.80000000000291038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2015189.83</v>
      </c>
      <c r="D1510" s="2">
        <f>'RAS-funkcijski'!E114</f>
        <v>2190833.0099999998</v>
      </c>
      <c r="E1510" s="2">
        <v>0</v>
      </c>
      <c r="F1510" s="2">
        <v>0</v>
      </c>
      <c r="G1510" s="3">
        <f t="shared" si="52"/>
        <v>703654.14350000001</v>
      </c>
      <c r="H1510" s="3">
        <f t="shared" si="63"/>
        <v>0.17999999970197678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2015189.83</v>
      </c>
      <c r="D1514" s="2">
        <f>'RAS-funkcijski'!E118</f>
        <v>2190833.0099999998</v>
      </c>
      <c r="E1514" s="2">
        <v>0</v>
      </c>
      <c r="F1514" s="2">
        <v>0</v>
      </c>
      <c r="G1514" s="3">
        <f t="shared" si="52"/>
        <v>729241.56689999998</v>
      </c>
      <c r="H1514" s="3">
        <f t="shared" si="63"/>
        <v>0.17999999970197678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2015189.83</v>
      </c>
      <c r="D1516" s="2">
        <f>'RAS-funkcijski'!E120</f>
        <v>2190833.0099999998</v>
      </c>
      <c r="E1516" s="2">
        <v>0</v>
      </c>
      <c r="F1516" s="2">
        <v>0</v>
      </c>
      <c r="G1516" s="3">
        <f t="shared" si="52"/>
        <v>742035.27859999996</v>
      </c>
      <c r="H1516" s="3">
        <f t="shared" si="63"/>
        <v>0.17999999970197678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2015189.83</v>
      </c>
      <c r="D1537" s="14">
        <f>'RAS-funkcijski'!E141</f>
        <v>2190833.0099999998</v>
      </c>
      <c r="E1537" s="14">
        <v>0</v>
      </c>
      <c r="F1537" s="14">
        <v>0</v>
      </c>
      <c r="G1537" s="15">
        <f t="shared" si="52"/>
        <v>876369.2514500001</v>
      </c>
      <c r="H1537" s="15">
        <f t="shared" si="63"/>
        <v>0.17999999970197678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153175.75</v>
      </c>
      <c r="D1582" s="7"/>
      <c r="E1582" s="7">
        <v>0</v>
      </c>
      <c r="F1582" s="7">
        <v>0</v>
      </c>
      <c r="G1582" s="8">
        <f t="shared" ref="G1582:G1686" si="70">B1582/1000*C1582</f>
        <v>153.17574999999999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2199553.7699999996</v>
      </c>
      <c r="D1583" s="2">
        <v>0</v>
      </c>
      <c r="E1583" s="2">
        <v>0</v>
      </c>
      <c r="F1583" s="2">
        <v>0</v>
      </c>
      <c r="G1583" s="3">
        <f t="shared" si="70"/>
        <v>4399.1075399999991</v>
      </c>
      <c r="H1583" s="3">
        <f t="shared" si="71"/>
        <v>0.23000000044703484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2116579.6599999997</v>
      </c>
      <c r="D1585" s="2">
        <v>0</v>
      </c>
      <c r="E1585" s="2">
        <v>0</v>
      </c>
      <c r="F1585" s="2">
        <v>0</v>
      </c>
      <c r="G1585" s="3">
        <f t="shared" si="70"/>
        <v>8466.3186399999995</v>
      </c>
      <c r="H1585" s="3">
        <f t="shared" si="71"/>
        <v>0.34000000031664968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1961676.01</v>
      </c>
      <c r="D1586" s="2">
        <v>0</v>
      </c>
      <c r="E1586" s="2">
        <v>0</v>
      </c>
      <c r="F1586" s="2">
        <v>0</v>
      </c>
      <c r="G1586" s="3">
        <f t="shared" si="70"/>
        <v>9808.3800499999998</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146717.14000000001</v>
      </c>
      <c r="D1587" s="2">
        <v>0</v>
      </c>
      <c r="E1587" s="2">
        <v>0</v>
      </c>
      <c r="F1587" s="2">
        <v>0</v>
      </c>
      <c r="G1587" s="3">
        <f t="shared" si="70"/>
        <v>880.30284000000006</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1017.96</v>
      </c>
      <c r="D1588" s="2">
        <v>0</v>
      </c>
      <c r="E1588" s="2">
        <v>0</v>
      </c>
      <c r="F1588" s="2">
        <v>0</v>
      </c>
      <c r="G1588" s="3">
        <f t="shared" si="70"/>
        <v>7.1257200000000003</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7168.55</v>
      </c>
      <c r="D1593" s="2">
        <v>0</v>
      </c>
      <c r="E1593" s="2">
        <v>0</v>
      </c>
      <c r="F1593" s="2">
        <v>0</v>
      </c>
      <c r="G1593" s="3">
        <f t="shared" si="70"/>
        <v>86.022599999999997</v>
      </c>
      <c r="H1593" s="3">
        <f t="shared" si="71"/>
        <v>0.4499999999998181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80963.710000000006</v>
      </c>
      <c r="D1594" s="2">
        <v>0</v>
      </c>
      <c r="E1594" s="2">
        <v>0</v>
      </c>
      <c r="F1594" s="2">
        <v>0</v>
      </c>
      <c r="G1594" s="3">
        <f t="shared" si="70"/>
        <v>1052.5282300000001</v>
      </c>
      <c r="H1594" s="3">
        <f t="shared" si="71"/>
        <v>0.28999999999359716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2010.4</v>
      </c>
      <c r="D1601" s="2">
        <v>0</v>
      </c>
      <c r="E1601" s="2">
        <v>0</v>
      </c>
      <c r="F1601" s="2">
        <v>0</v>
      </c>
      <c r="G1601" s="3">
        <f>B1601/1000*C1601</f>
        <v>40.208000000000006</v>
      </c>
      <c r="H1601" s="3">
        <f>ABS(C1601-ROUND(C1601,0))</f>
        <v>0.40000000000009095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2194218.6</v>
      </c>
      <c r="D1602" s="2">
        <v>0</v>
      </c>
      <c r="E1602" s="2">
        <v>0</v>
      </c>
      <c r="F1602" s="2">
        <v>0</v>
      </c>
      <c r="G1602" s="3">
        <f t="shared" si="70"/>
        <v>46078.590600000003</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2112738.1800000002</v>
      </c>
      <c r="D1604" s="2">
        <v>0</v>
      </c>
      <c r="E1604" s="2">
        <v>0</v>
      </c>
      <c r="F1604" s="2">
        <v>0</v>
      </c>
      <c r="G1604" s="3">
        <f t="shared" si="70"/>
        <v>48592.978140000007</v>
      </c>
      <c r="H1604" s="3">
        <f t="shared" si="71"/>
        <v>0.18000000016763806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1869795.79</v>
      </c>
      <c r="D1605" s="2">
        <v>0</v>
      </c>
      <c r="E1605" s="2">
        <v>0</v>
      </c>
      <c r="F1605" s="2">
        <v>0</v>
      </c>
      <c r="G1605" s="3">
        <f t="shared" si="70"/>
        <v>44875.098960000003</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143339.51999999999</v>
      </c>
      <c r="D1606" s="2">
        <v>0</v>
      </c>
      <c r="E1606" s="2">
        <v>0</v>
      </c>
      <c r="F1606" s="2">
        <v>0</v>
      </c>
      <c r="G1606" s="3">
        <f t="shared" si="70"/>
        <v>3583.4879999999998</v>
      </c>
      <c r="H1606" s="3">
        <f t="shared" si="71"/>
        <v>0.48000000001047738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93688</v>
      </c>
      <c r="D1607" s="2">
        <v>0</v>
      </c>
      <c r="E1607" s="2">
        <v>0</v>
      </c>
      <c r="F1607" s="2">
        <v>0</v>
      </c>
      <c r="G1607" s="3">
        <f t="shared" si="70"/>
        <v>2435.8879999999999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5914.87</v>
      </c>
      <c r="D1612" s="2">
        <v>0</v>
      </c>
      <c r="E1612" s="2">
        <v>0</v>
      </c>
      <c r="F1612" s="2">
        <v>0</v>
      </c>
      <c r="G1612" s="3">
        <f t="shared" si="70"/>
        <v>183.36097000000001</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80963.710000000006</v>
      </c>
      <c r="D1613" s="2">
        <v>0</v>
      </c>
      <c r="E1613" s="2">
        <v>0</v>
      </c>
      <c r="F1613" s="2">
        <v>0</v>
      </c>
      <c r="G1613" s="3">
        <f t="shared" si="70"/>
        <v>2590.8387200000002</v>
      </c>
      <c r="H1613" s="3">
        <f t="shared" si="71"/>
        <v>0.28999999999359716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516.71</v>
      </c>
      <c r="D1620" s="2">
        <v>0</v>
      </c>
      <c r="E1620" s="2">
        <v>0</v>
      </c>
      <c r="F1620" s="2">
        <v>0</v>
      </c>
      <c r="G1620" s="3">
        <f>B1620/1000*C1620</f>
        <v>20.151690000000002</v>
      </c>
      <c r="H1620" s="3">
        <f>ABS(C1620-ROUND(C1620,0))</f>
        <v>0.28999999999996362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158510.91999999946</v>
      </c>
      <c r="D1621" s="2">
        <v>0</v>
      </c>
      <c r="E1621" s="2">
        <v>0</v>
      </c>
      <c r="F1621" s="2">
        <v>0</v>
      </c>
      <c r="G1621" s="3">
        <f t="shared" si="70"/>
        <v>6340.4367999999786</v>
      </c>
      <c r="H1621" s="3">
        <f t="shared" si="71"/>
        <v>8.0000000540167093E-2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62.5</v>
      </c>
      <c r="D1622" s="2">
        <v>0</v>
      </c>
      <c r="E1622" s="2">
        <v>0</v>
      </c>
      <c r="F1622" s="2">
        <v>0</v>
      </c>
      <c r="G1622" s="3">
        <f t="shared" si="70"/>
        <v>2.5625</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62.5</v>
      </c>
      <c r="D1623" s="2">
        <v>0</v>
      </c>
      <c r="E1623" s="2">
        <v>0</v>
      </c>
      <c r="F1623" s="2">
        <v>0</v>
      </c>
      <c r="G1623" s="3">
        <f t="shared" si="70"/>
        <v>2.625</v>
      </c>
      <c r="H1623" s="3">
        <f t="shared" si="71"/>
        <v>0.5</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62.5</v>
      </c>
      <c r="D1624" s="2">
        <v>0</v>
      </c>
      <c r="E1624" s="2">
        <v>0</v>
      </c>
      <c r="F1624" s="2">
        <v>0</v>
      </c>
      <c r="G1624" s="3">
        <f t="shared" si="70"/>
        <v>2.6875</v>
      </c>
      <c r="H1624" s="3">
        <f t="shared" si="71"/>
        <v>0.5</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158448.42000000001</v>
      </c>
      <c r="D1681" s="2">
        <v>0</v>
      </c>
      <c r="E1681" s="2">
        <v>0</v>
      </c>
      <c r="F1681" s="2">
        <v>0</v>
      </c>
      <c r="G1681" s="3">
        <f t="shared" si="70"/>
        <v>15844.842000000002</v>
      </c>
      <c r="H1681" s="3">
        <f t="shared" si="71"/>
        <v>0.42000000001280569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1493.69</v>
      </c>
      <c r="D1682" s="2">
        <v>0</v>
      </c>
      <c r="E1682" s="2">
        <v>0</v>
      </c>
      <c r="F1682" s="2">
        <v>0</v>
      </c>
      <c r="G1682" s="3">
        <f t="shared" si="70"/>
        <v>150.86269000000001</v>
      </c>
      <c r="H1682" s="3">
        <f t="shared" si="71"/>
        <v>0.30999999999994543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156954.73000000001</v>
      </c>
      <c r="D1683" s="2">
        <v>0</v>
      </c>
      <c r="E1683" s="2">
        <v>0</v>
      </c>
      <c r="F1683" s="2">
        <v>0</v>
      </c>
      <c r="G1683" s="3">
        <f t="shared" si="70"/>
        <v>16009.382460000001</v>
      </c>
      <c r="H1683" s="3">
        <f t="shared" si="71"/>
        <v>0.26999999998952262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16328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1976420.23</v>
      </c>
      <c r="I17" s="275">
        <f>'PR-RAS'!E6</f>
        <v>2057736.3499999999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1930801.52</v>
      </c>
      <c r="I18" s="275">
        <f>'PR-RAS'!E152</f>
        <v>2117196.5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22258.369999999908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110838.2699999999</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1745214.74</v>
      </c>
      <c r="I22" s="275">
        <f>BILANCA!E7</f>
        <v>1780592.6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179561.03999999998</v>
      </c>
      <c r="I23" s="275">
        <f>BILANCA!E69</f>
        <v>202723.69999999998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153175.75000000003</v>
      </c>
      <c r="I24" s="275">
        <f>BILANCA!E177</f>
        <v>158510.91999999998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1771600.0299999998</v>
      </c>
      <c r="I25" s="275">
        <f>BILANCA!E251</f>
        <v>1824805.38</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2015189.83</v>
      </c>
      <c r="I30" s="275">
        <f>'RAS-funkcijski'!E114</f>
        <v>2190833.0099999998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2015189.83</v>
      </c>
      <c r="I31" s="275">
        <f>'RAS-funkcijski'!E141</f>
        <v>2190833.0099999998</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153175.75</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158510.91999999946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62.5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158448.42000000001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 zoomScaleNormal="100" workbookViewId="0">
      <selection activeCell="I279" sqref="I27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1976420.23</v>
      </c>
      <c r="E6" s="60">
        <f>E7+E43+E49+E82+E106+E125+E134+E140</f>
        <v>2057736.3499999999</v>
      </c>
      <c r="F6" s="45">
        <f t="shared" ref="F6:F132" si="0">IF(D6&lt;&gt;0,IF(E6/D6&gt;=100,"&gt;&gt;100",E6/D6*100),"-")</f>
        <v>104.11431328043024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1788812.04</v>
      </c>
      <c r="E49" s="60">
        <f>E50+E53+E58+E61+E64+E68+E71+E74+E77</f>
        <v>1832259.78</v>
      </c>
      <c r="F49" s="45">
        <f t="shared" si="0"/>
        <v>102.42885999358546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1766961.17</v>
      </c>
      <c r="E68" s="60">
        <f t="shared" si="11"/>
        <v>1820927.44</v>
      </c>
      <c r="F68" s="45">
        <f t="shared" si="0"/>
        <v>103.05418539559643</v>
      </c>
    </row>
    <row r="69" spans="1:6" ht="12.75" customHeight="1" x14ac:dyDescent="0.2">
      <c r="A69" s="63" t="s">
        <v>141</v>
      </c>
      <c r="B69" s="64" t="s">
        <v>142</v>
      </c>
      <c r="C69" s="247" t="s">
        <v>141</v>
      </c>
      <c r="D69" s="194">
        <v>1766164.17</v>
      </c>
      <c r="E69" s="194">
        <v>1820177.44</v>
      </c>
      <c r="F69" s="45">
        <f t="shared" si="0"/>
        <v>103.05822476287693</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19206</v>
      </c>
      <c r="E74" s="60">
        <f t="shared" si="13"/>
        <v>7710.8</v>
      </c>
      <c r="F74" s="45">
        <f t="shared" si="0"/>
        <v>40.147870457148812</v>
      </c>
    </row>
    <row r="75" spans="1:6" ht="12.75" customHeight="1" x14ac:dyDescent="0.2">
      <c r="A75" s="63" t="s">
        <v>153</v>
      </c>
      <c r="B75" s="65" t="s">
        <v>154</v>
      </c>
      <c r="C75" s="247" t="s">
        <v>153</v>
      </c>
      <c r="D75" s="194">
        <v>19206</v>
      </c>
      <c r="E75" s="194">
        <v>7710.8</v>
      </c>
      <c r="F75" s="45">
        <f t="shared" si="0"/>
        <v>40.147870457148812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2644.87</v>
      </c>
      <c r="E77" s="60">
        <f t="shared" si="14"/>
        <v>3621.54</v>
      </c>
      <c r="F77" s="45">
        <f t="shared" si="0"/>
        <v>136.92695671242819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2644.87</v>
      </c>
      <c r="E80" s="194">
        <v>3621.54</v>
      </c>
      <c r="F80" s="45">
        <f t="shared" si="0"/>
        <v>136.92695671242819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55.69</v>
      </c>
      <c r="E82" s="60">
        <f t="shared" si="15"/>
        <v>12.74</v>
      </c>
      <c r="F82" s="45">
        <f t="shared" si="0"/>
        <v>22.876638534745915</v>
      </c>
    </row>
    <row r="83" spans="1:6" ht="12.75" customHeight="1" x14ac:dyDescent="0.2">
      <c r="A83" s="63">
        <v>641</v>
      </c>
      <c r="B83" s="64" t="s">
        <v>169</v>
      </c>
      <c r="C83" s="247" t="s">
        <v>170</v>
      </c>
      <c r="D83" s="60">
        <f t="shared" ref="D83:E83" si="16">SUM(D84:D90)</f>
        <v>55.69</v>
      </c>
      <c r="E83" s="60">
        <f t="shared" si="16"/>
        <v>12.74</v>
      </c>
      <c r="F83" s="45">
        <f t="shared" si="0"/>
        <v>22.876638534745915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55.69</v>
      </c>
      <c r="E85" s="194">
        <v>12.74</v>
      </c>
      <c r="F85" s="45">
        <f t="shared" si="0"/>
        <v>22.876638534745915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1163.98</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1163.98</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1163.98</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23812.400000000001</v>
      </c>
      <c r="E125" s="60">
        <f t="shared" si="22"/>
        <v>20943.38</v>
      </c>
      <c r="F125" s="45">
        <f t="shared" si="0"/>
        <v>87.951571450168814</v>
      </c>
    </row>
    <row r="126" spans="1:6" ht="12.75" customHeight="1" x14ac:dyDescent="0.2">
      <c r="A126" s="63">
        <v>661</v>
      </c>
      <c r="B126" s="65" t="s">
        <v>255</v>
      </c>
      <c r="C126" s="247" t="s">
        <v>256</v>
      </c>
      <c r="D126" s="60">
        <f t="shared" ref="D126:E126" si="23">SUM(D127:D128)</f>
        <v>9340.4</v>
      </c>
      <c r="E126" s="60">
        <f t="shared" si="23"/>
        <v>7563.38</v>
      </c>
      <c r="F126" s="45">
        <f t="shared" si="0"/>
        <v>80.9749047150015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9340.4</v>
      </c>
      <c r="E128" s="194">
        <v>7563.38</v>
      </c>
      <c r="F128" s="45">
        <f t="shared" si="0"/>
        <v>80.9749047150015</v>
      </c>
    </row>
    <row r="129" spans="1:6" ht="36" x14ac:dyDescent="0.2">
      <c r="A129" s="63">
        <v>663</v>
      </c>
      <c r="B129" s="182" t="s">
        <v>261</v>
      </c>
      <c r="C129" s="247" t="s">
        <v>262</v>
      </c>
      <c r="D129" s="60">
        <f t="shared" ref="D129:E129" si="24">SUM(D130:D133)</f>
        <v>14472</v>
      </c>
      <c r="E129" s="60">
        <f t="shared" si="24"/>
        <v>13380</v>
      </c>
      <c r="F129" s="45">
        <f t="shared" si="0"/>
        <v>92.454394693200655</v>
      </c>
    </row>
    <row r="130" spans="1:6" ht="12.75" customHeight="1" x14ac:dyDescent="0.2">
      <c r="A130" s="63">
        <v>6631</v>
      </c>
      <c r="B130" s="65" t="s">
        <v>263</v>
      </c>
      <c r="C130" s="247" t="s">
        <v>264</v>
      </c>
      <c r="D130" s="194">
        <v>14472</v>
      </c>
      <c r="E130" s="194">
        <v>13380</v>
      </c>
      <c r="F130" s="45">
        <f t="shared" si="0"/>
        <v>92.454394693200655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163740.09999999998</v>
      </c>
      <c r="E134" s="60">
        <f t="shared" si="25"/>
        <v>197356.47</v>
      </c>
      <c r="F134" s="45">
        <f t="shared" ref="F134:F229" si="26">IF(D134&lt;&gt;0,IF(E134/D134&gt;=100,"&gt;&gt;100",E134/D134*100),"-")</f>
        <v>120.53032213855985</v>
      </c>
    </row>
    <row r="135" spans="1:6" ht="24" x14ac:dyDescent="0.2">
      <c r="A135" s="63">
        <v>671</v>
      </c>
      <c r="B135" s="182" t="s">
        <v>273</v>
      </c>
      <c r="C135" s="247" t="s">
        <v>274</v>
      </c>
      <c r="D135" s="60">
        <f t="shared" ref="D135:E135" si="27">SUM(D136:D138)</f>
        <v>163740.09999999998</v>
      </c>
      <c r="E135" s="60">
        <f t="shared" si="27"/>
        <v>197356.47</v>
      </c>
      <c r="F135" s="45">
        <f t="shared" si="26"/>
        <v>120.53032213855985</v>
      </c>
    </row>
    <row r="136" spans="1:6" ht="12.75" customHeight="1" x14ac:dyDescent="0.2">
      <c r="A136" s="63">
        <v>6711</v>
      </c>
      <c r="B136" s="65" t="s">
        <v>275</v>
      </c>
      <c r="C136" s="247" t="s">
        <v>276</v>
      </c>
      <c r="D136" s="194">
        <v>88700.56</v>
      </c>
      <c r="E136" s="194">
        <v>119505.55</v>
      </c>
      <c r="F136" s="45">
        <f t="shared" si="26"/>
        <v>134.72919449437524</v>
      </c>
    </row>
    <row r="137" spans="1:6" ht="24" x14ac:dyDescent="0.2">
      <c r="A137" s="63">
        <v>6712</v>
      </c>
      <c r="B137" s="182" t="s">
        <v>277</v>
      </c>
      <c r="C137" s="247" t="s">
        <v>278</v>
      </c>
      <c r="D137" s="194">
        <v>75039.539999999994</v>
      </c>
      <c r="E137" s="194">
        <v>77850.92</v>
      </c>
      <c r="F137" s="45">
        <f t="shared" si="26"/>
        <v>103.74653149526236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6000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6000</v>
      </c>
      <c r="F151" s="45" t="str">
        <f t="shared" si="26"/>
        <v>-</v>
      </c>
    </row>
    <row r="152" spans="1:6" ht="12.75" customHeight="1" x14ac:dyDescent="0.2">
      <c r="A152" s="63">
        <v>3</v>
      </c>
      <c r="B152" s="64" t="s">
        <v>307</v>
      </c>
      <c r="C152" s="247" t="s">
        <v>13</v>
      </c>
      <c r="D152" s="60">
        <f>D153+D164+D202+D221+D230+D262+D273</f>
        <v>1930801.52</v>
      </c>
      <c r="E152" s="60">
        <f>E153+E164+E202+E221+E230+E262+E273</f>
        <v>2117196.5</v>
      </c>
      <c r="F152" s="45">
        <f t="shared" si="26"/>
        <v>109.65376182218876</v>
      </c>
    </row>
    <row r="153" spans="1:6" ht="12.75" customHeight="1" x14ac:dyDescent="0.2">
      <c r="A153" s="63">
        <v>31</v>
      </c>
      <c r="B153" s="64" t="s">
        <v>308</v>
      </c>
      <c r="C153" s="247" t="s">
        <v>3</v>
      </c>
      <c r="D153" s="60">
        <f t="shared" ref="D153:E153" si="30">D154+D159+D160</f>
        <v>1751484.45</v>
      </c>
      <c r="E153" s="60">
        <f t="shared" si="30"/>
        <v>1964119.7299999997</v>
      </c>
      <c r="F153" s="45">
        <f t="shared" si="26"/>
        <v>112.14028934142119</v>
      </c>
    </row>
    <row r="154" spans="1:6" ht="12.75" customHeight="1" x14ac:dyDescent="0.2">
      <c r="A154" s="63">
        <v>311</v>
      </c>
      <c r="B154" s="64" t="s">
        <v>309</v>
      </c>
      <c r="C154" s="247" t="s">
        <v>310</v>
      </c>
      <c r="D154" s="60">
        <f t="shared" ref="D154:E154" si="31">SUM(D155:D158)</f>
        <v>1460927.77</v>
      </c>
      <c r="E154" s="60">
        <f t="shared" si="31"/>
        <v>1648830.3699999999</v>
      </c>
      <c r="F154" s="45">
        <f t="shared" si="26"/>
        <v>112.86186790740516</v>
      </c>
    </row>
    <row r="155" spans="1:6" ht="12.75" customHeight="1" x14ac:dyDescent="0.2">
      <c r="A155" s="63">
        <v>3111</v>
      </c>
      <c r="B155" s="64" t="s">
        <v>311</v>
      </c>
      <c r="C155" s="247" t="s">
        <v>312</v>
      </c>
      <c r="D155" s="194">
        <v>1447063.27</v>
      </c>
      <c r="E155" s="194">
        <v>1633622.94</v>
      </c>
      <c r="F155" s="45">
        <f t="shared" si="26"/>
        <v>112.89229530371536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13864.5</v>
      </c>
      <c r="E157" s="194">
        <v>15207.43</v>
      </c>
      <c r="F157" s="45">
        <f t="shared" si="26"/>
        <v>109.68610480002884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58571.16</v>
      </c>
      <c r="E159" s="194">
        <v>53697.64</v>
      </c>
      <c r="F159" s="45">
        <f t="shared" si="26"/>
        <v>91.679317944189592</v>
      </c>
    </row>
    <row r="160" spans="1:6" ht="12.75" customHeight="1" x14ac:dyDescent="0.2">
      <c r="A160" s="63">
        <v>313</v>
      </c>
      <c r="B160" s="65" t="s">
        <v>321</v>
      </c>
      <c r="C160" s="247" t="s">
        <v>322</v>
      </c>
      <c r="D160" s="60">
        <f t="shared" ref="D160:E160" si="32">SUM(D161:D163)</f>
        <v>231985.52</v>
      </c>
      <c r="E160" s="60">
        <f t="shared" si="32"/>
        <v>261591.72</v>
      </c>
      <c r="F160" s="45">
        <f t="shared" si="26"/>
        <v>112.76208963387026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231852.61</v>
      </c>
      <c r="E162" s="194">
        <v>261591.72</v>
      </c>
      <c r="F162" s="45">
        <f t="shared" si="26"/>
        <v>112.82673074070635</v>
      </c>
    </row>
    <row r="163" spans="1:6" ht="12.75" customHeight="1" x14ac:dyDescent="0.2">
      <c r="A163" s="63">
        <v>3133</v>
      </c>
      <c r="B163" s="64" t="s">
        <v>327</v>
      </c>
      <c r="C163" s="247" t="s">
        <v>328</v>
      </c>
      <c r="D163" s="194">
        <v>132.91</v>
      </c>
      <c r="E163" s="194"/>
      <c r="F163" s="45">
        <f t="shared" si="26"/>
        <v>0</v>
      </c>
    </row>
    <row r="164" spans="1:6" ht="12.75" customHeight="1" x14ac:dyDescent="0.2">
      <c r="A164" s="70">
        <v>32</v>
      </c>
      <c r="B164" s="65" t="s">
        <v>329</v>
      </c>
      <c r="C164" s="247" t="s">
        <v>330</v>
      </c>
      <c r="D164" s="60">
        <f>D165+D170+D178+D188+D189+D194</f>
        <v>169640.46999999997</v>
      </c>
      <c r="E164" s="60">
        <f>E165+E170+E178+E188+E189+E194</f>
        <v>146224.38</v>
      </c>
      <c r="F164" s="45">
        <f t="shared" si="26"/>
        <v>86.196636922781479</v>
      </c>
    </row>
    <row r="165" spans="1:6" ht="12.75" customHeight="1" x14ac:dyDescent="0.2">
      <c r="A165" s="63">
        <v>321</v>
      </c>
      <c r="B165" s="64" t="s">
        <v>331</v>
      </c>
      <c r="C165" s="247" t="s">
        <v>332</v>
      </c>
      <c r="D165" s="60">
        <f t="shared" ref="D165:E165" si="33">SUM(D166:D169)</f>
        <v>79251.459999999992</v>
      </c>
      <c r="E165" s="60">
        <f t="shared" si="33"/>
        <v>59769.5</v>
      </c>
      <c r="F165" s="45">
        <f t="shared" si="26"/>
        <v>75.417538049141314</v>
      </c>
    </row>
    <row r="166" spans="1:6" ht="12.75" customHeight="1" x14ac:dyDescent="0.2">
      <c r="A166" s="63">
        <v>3211</v>
      </c>
      <c r="B166" s="64" t="s">
        <v>333</v>
      </c>
      <c r="C166" s="247" t="s">
        <v>334</v>
      </c>
      <c r="D166" s="194">
        <v>39817.279999999999</v>
      </c>
      <c r="E166" s="194">
        <v>26815.81</v>
      </c>
      <c r="F166" s="45">
        <f t="shared" si="26"/>
        <v>67.347166858208297</v>
      </c>
    </row>
    <row r="167" spans="1:6" ht="12.75" customHeight="1" x14ac:dyDescent="0.2">
      <c r="A167" s="63">
        <v>3212</v>
      </c>
      <c r="B167" s="64" t="s">
        <v>335</v>
      </c>
      <c r="C167" s="247" t="s">
        <v>336</v>
      </c>
      <c r="D167" s="194">
        <v>24455.18</v>
      </c>
      <c r="E167" s="194">
        <v>25832.69</v>
      </c>
      <c r="F167" s="45">
        <f t="shared" si="26"/>
        <v>105.63279436094928</v>
      </c>
    </row>
    <row r="168" spans="1:6" ht="12.75" customHeight="1" x14ac:dyDescent="0.2">
      <c r="A168" s="63">
        <v>3213</v>
      </c>
      <c r="B168" s="64" t="s">
        <v>337</v>
      </c>
      <c r="C168" s="247" t="s">
        <v>338</v>
      </c>
      <c r="D168" s="194">
        <v>14883</v>
      </c>
      <c r="E168" s="194">
        <v>7121</v>
      </c>
      <c r="F168" s="45">
        <f t="shared" si="26"/>
        <v>47.846536316602837</v>
      </c>
    </row>
    <row r="169" spans="1:6" ht="12.75" customHeight="1" x14ac:dyDescent="0.2">
      <c r="A169" s="63">
        <v>3214</v>
      </c>
      <c r="B169" s="64" t="s">
        <v>339</v>
      </c>
      <c r="C169" s="247" t="s">
        <v>340</v>
      </c>
      <c r="D169" s="194">
        <v>96</v>
      </c>
      <c r="E169" s="194"/>
      <c r="F169" s="45">
        <f t="shared" si="26"/>
        <v>0</v>
      </c>
    </row>
    <row r="170" spans="1:6" ht="12.75" customHeight="1" x14ac:dyDescent="0.2">
      <c r="A170" s="63">
        <v>322</v>
      </c>
      <c r="B170" s="64" t="s">
        <v>341</v>
      </c>
      <c r="C170" s="247" t="s">
        <v>342</v>
      </c>
      <c r="D170" s="60">
        <f t="shared" ref="D170:E170" si="34">SUM(D171:D177)</f>
        <v>17559.990000000002</v>
      </c>
      <c r="E170" s="60">
        <f t="shared" si="34"/>
        <v>11870.27</v>
      </c>
      <c r="F170" s="45">
        <f t="shared" si="26"/>
        <v>67.598387015026773</v>
      </c>
    </row>
    <row r="171" spans="1:6" ht="12.75" customHeight="1" x14ac:dyDescent="0.2">
      <c r="A171" s="63">
        <v>3221</v>
      </c>
      <c r="B171" s="64" t="s">
        <v>343</v>
      </c>
      <c r="C171" s="247" t="s">
        <v>344</v>
      </c>
      <c r="D171" s="194">
        <v>12653.04</v>
      </c>
      <c r="E171" s="194">
        <v>7837.04</v>
      </c>
      <c r="F171" s="45">
        <f t="shared" si="26"/>
        <v>61.938000670194668</v>
      </c>
    </row>
    <row r="172" spans="1:6" ht="12.75" customHeight="1" x14ac:dyDescent="0.2">
      <c r="A172" s="63">
        <v>3222</v>
      </c>
      <c r="B172" s="64" t="s">
        <v>345</v>
      </c>
      <c r="C172" s="247" t="s">
        <v>346</v>
      </c>
      <c r="D172" s="194">
        <v>2832.31</v>
      </c>
      <c r="E172" s="194">
        <v>2890.2</v>
      </c>
      <c r="F172" s="45">
        <f t="shared" si="26"/>
        <v>102.04391468448016</v>
      </c>
    </row>
    <row r="173" spans="1:6" ht="12.75" customHeight="1" x14ac:dyDescent="0.2">
      <c r="A173" s="63">
        <v>3223</v>
      </c>
      <c r="B173" s="65" t="s">
        <v>347</v>
      </c>
      <c r="C173" s="247" t="s">
        <v>348</v>
      </c>
      <c r="D173" s="194">
        <v>0</v>
      </c>
      <c r="E173" s="194"/>
      <c r="F173" s="45" t="str">
        <f t="shared" si="26"/>
        <v>-</v>
      </c>
    </row>
    <row r="174" spans="1:6" ht="12.75" customHeight="1" x14ac:dyDescent="0.2">
      <c r="A174" s="63">
        <v>3224</v>
      </c>
      <c r="B174" s="65" t="s">
        <v>349</v>
      </c>
      <c r="C174" s="247" t="s">
        <v>350</v>
      </c>
      <c r="D174" s="194">
        <v>944.87</v>
      </c>
      <c r="E174" s="194">
        <v>341.69</v>
      </c>
      <c r="F174" s="45">
        <f t="shared" si="26"/>
        <v>36.162646713304476</v>
      </c>
    </row>
    <row r="175" spans="1:6" ht="12.75" customHeight="1" x14ac:dyDescent="0.2">
      <c r="A175" s="63">
        <v>3225</v>
      </c>
      <c r="B175" s="65" t="s">
        <v>351</v>
      </c>
      <c r="C175" s="247" t="s">
        <v>352</v>
      </c>
      <c r="D175" s="194">
        <v>972.27</v>
      </c>
      <c r="E175" s="194">
        <v>639.34</v>
      </c>
      <c r="F175" s="45">
        <f t="shared" si="26"/>
        <v>65.757454205107635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157.5</v>
      </c>
      <c r="E177" s="194">
        <v>162</v>
      </c>
      <c r="F177" s="45">
        <f t="shared" si="26"/>
        <v>102.85714285714285</v>
      </c>
    </row>
    <row r="178" spans="1:6" ht="12.75" customHeight="1" x14ac:dyDescent="0.2">
      <c r="A178" s="63">
        <v>323</v>
      </c>
      <c r="B178" s="65" t="s">
        <v>357</v>
      </c>
      <c r="C178" s="247" t="s">
        <v>358</v>
      </c>
      <c r="D178" s="60">
        <f t="shared" ref="D178:E178" si="35">SUM(D179:D187)</f>
        <v>57055.909999999989</v>
      </c>
      <c r="E178" s="60">
        <f t="shared" si="35"/>
        <v>59529.49</v>
      </c>
      <c r="F178" s="45">
        <f t="shared" si="26"/>
        <v>104.33536157779275</v>
      </c>
    </row>
    <row r="179" spans="1:6" ht="12.75" customHeight="1" x14ac:dyDescent="0.2">
      <c r="A179" s="63">
        <v>3231</v>
      </c>
      <c r="B179" s="65" t="s">
        <v>359</v>
      </c>
      <c r="C179" s="247" t="s">
        <v>360</v>
      </c>
      <c r="D179" s="194">
        <v>5694.54</v>
      </c>
      <c r="E179" s="194">
        <v>2964.85</v>
      </c>
      <c r="F179" s="45">
        <f t="shared" si="26"/>
        <v>52.064784864097888</v>
      </c>
    </row>
    <row r="180" spans="1:6" ht="12.75" customHeight="1" x14ac:dyDescent="0.2">
      <c r="A180" s="63">
        <v>3232</v>
      </c>
      <c r="B180" s="65" t="s">
        <v>361</v>
      </c>
      <c r="C180" s="247" t="s">
        <v>362</v>
      </c>
      <c r="D180" s="194">
        <v>25789.13</v>
      </c>
      <c r="E180" s="194">
        <v>32090.78</v>
      </c>
      <c r="F180" s="45">
        <f t="shared" si="26"/>
        <v>124.43529502546227</v>
      </c>
    </row>
    <row r="181" spans="1:6" ht="12.75" customHeight="1" x14ac:dyDescent="0.2">
      <c r="A181" s="63">
        <v>3233</v>
      </c>
      <c r="B181" s="65" t="s">
        <v>363</v>
      </c>
      <c r="C181" s="247" t="s">
        <v>364</v>
      </c>
      <c r="D181" s="194">
        <v>1475</v>
      </c>
      <c r="E181" s="194"/>
      <c r="F181" s="45">
        <f t="shared" si="26"/>
        <v>0</v>
      </c>
    </row>
    <row r="182" spans="1:6" ht="12.75" customHeight="1" x14ac:dyDescent="0.2">
      <c r="A182" s="63">
        <v>3234</v>
      </c>
      <c r="B182" s="65" t="s">
        <v>365</v>
      </c>
      <c r="C182" s="247" t="s">
        <v>366</v>
      </c>
      <c r="D182" s="194">
        <v>8775.92</v>
      </c>
      <c r="E182" s="194">
        <v>10077.6</v>
      </c>
      <c r="F182" s="45">
        <f t="shared" si="26"/>
        <v>114.83240503559742</v>
      </c>
    </row>
    <row r="183" spans="1:6" ht="12.75" customHeight="1" x14ac:dyDescent="0.2">
      <c r="A183" s="63">
        <v>3235</v>
      </c>
      <c r="B183" s="64" t="s">
        <v>367</v>
      </c>
      <c r="C183" s="247" t="s">
        <v>368</v>
      </c>
      <c r="D183" s="194">
        <v>2854.21</v>
      </c>
      <c r="E183" s="194">
        <v>2922.89</v>
      </c>
      <c r="F183" s="45">
        <f t="shared" si="26"/>
        <v>102.40627003619214</v>
      </c>
    </row>
    <row r="184" spans="1:6" ht="12.75" customHeight="1" x14ac:dyDescent="0.2">
      <c r="A184" s="63">
        <v>3236</v>
      </c>
      <c r="B184" s="64" t="s">
        <v>369</v>
      </c>
      <c r="C184" s="247" t="s">
        <v>370</v>
      </c>
      <c r="D184" s="194">
        <v>3179.67</v>
      </c>
      <c r="E184" s="194">
        <v>3394</v>
      </c>
      <c r="F184" s="45">
        <f t="shared" si="26"/>
        <v>106.74063660694348</v>
      </c>
    </row>
    <row r="185" spans="1:6" ht="12.75" customHeight="1" x14ac:dyDescent="0.2">
      <c r="A185" s="63">
        <v>3237</v>
      </c>
      <c r="B185" s="64" t="s">
        <v>371</v>
      </c>
      <c r="C185" s="247" t="s">
        <v>372</v>
      </c>
      <c r="D185" s="194">
        <v>5068.47</v>
      </c>
      <c r="E185" s="194">
        <v>4679.76</v>
      </c>
      <c r="F185" s="45">
        <f t="shared" si="26"/>
        <v>92.330821727266809</v>
      </c>
    </row>
    <row r="186" spans="1:6" ht="12.75" customHeight="1" x14ac:dyDescent="0.2">
      <c r="A186" s="63">
        <v>3238</v>
      </c>
      <c r="B186" s="64" t="s">
        <v>373</v>
      </c>
      <c r="C186" s="247" t="s">
        <v>374</v>
      </c>
      <c r="D186" s="194">
        <v>2614.4499999999998</v>
      </c>
      <c r="E186" s="194">
        <v>3045.61</v>
      </c>
      <c r="F186" s="45">
        <f t="shared" si="26"/>
        <v>116.49142267016008</v>
      </c>
    </row>
    <row r="187" spans="1:6" ht="12.75" customHeight="1" x14ac:dyDescent="0.2">
      <c r="A187" s="63">
        <v>3239</v>
      </c>
      <c r="B187" s="64" t="s">
        <v>375</v>
      </c>
      <c r="C187" s="247" t="s">
        <v>376</v>
      </c>
      <c r="D187" s="194">
        <v>1604.52</v>
      </c>
      <c r="E187" s="194">
        <v>354</v>
      </c>
      <c r="F187" s="45">
        <f t="shared" si="26"/>
        <v>22.062672948919303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15773.11</v>
      </c>
      <c r="E194" s="60">
        <f t="shared" si="36"/>
        <v>15055.12</v>
      </c>
      <c r="F194" s="45">
        <f t="shared" si="26"/>
        <v>95.44801247185876</v>
      </c>
    </row>
    <row r="195" spans="1:6" ht="12.75" customHeight="1" x14ac:dyDescent="0.2">
      <c r="A195" s="63">
        <v>3291</v>
      </c>
      <c r="B195" s="183" t="s">
        <v>391</v>
      </c>
      <c r="C195" s="247" t="s">
        <v>392</v>
      </c>
      <c r="D195" s="194">
        <v>3527.84</v>
      </c>
      <c r="E195" s="194">
        <v>3532.34</v>
      </c>
      <c r="F195" s="45">
        <f t="shared" si="26"/>
        <v>100.1275568052973</v>
      </c>
    </row>
    <row r="196" spans="1:6" ht="12.75" customHeight="1" x14ac:dyDescent="0.2">
      <c r="A196" s="63">
        <v>3292</v>
      </c>
      <c r="B196" s="64" t="s">
        <v>393</v>
      </c>
      <c r="C196" s="247" t="s">
        <v>394</v>
      </c>
      <c r="D196" s="194">
        <v>0</v>
      </c>
      <c r="E196" s="194">
        <v>1221.2</v>
      </c>
      <c r="F196" s="45" t="str">
        <f t="shared" si="26"/>
        <v>-</v>
      </c>
    </row>
    <row r="197" spans="1:6" ht="12.75" customHeight="1" x14ac:dyDescent="0.2">
      <c r="A197" s="63">
        <v>3293</v>
      </c>
      <c r="B197" s="64" t="s">
        <v>395</v>
      </c>
      <c r="C197" s="247" t="s">
        <v>396</v>
      </c>
      <c r="D197" s="194">
        <v>3366.85</v>
      </c>
      <c r="E197" s="194">
        <v>978.59</v>
      </c>
      <c r="F197" s="45">
        <f t="shared" si="26"/>
        <v>29.065446931107715</v>
      </c>
    </row>
    <row r="198" spans="1:6" ht="12.75" customHeight="1" x14ac:dyDescent="0.2">
      <c r="A198" s="63">
        <v>3294</v>
      </c>
      <c r="B198" s="64" t="s">
        <v>397</v>
      </c>
      <c r="C198" s="247" t="s">
        <v>398</v>
      </c>
      <c r="D198" s="194">
        <v>205</v>
      </c>
      <c r="E198" s="194">
        <v>210</v>
      </c>
      <c r="F198" s="45">
        <f t="shared" si="26"/>
        <v>102.4390243902439</v>
      </c>
    </row>
    <row r="199" spans="1:6" ht="12.75" customHeight="1" x14ac:dyDescent="0.2">
      <c r="A199" s="63">
        <v>3295</v>
      </c>
      <c r="B199" s="64" t="s">
        <v>399</v>
      </c>
      <c r="C199" s="247" t="s">
        <v>400</v>
      </c>
      <c r="D199" s="194">
        <v>2287.48</v>
      </c>
      <c r="E199" s="194">
        <v>2496</v>
      </c>
      <c r="F199" s="45">
        <f t="shared" si="26"/>
        <v>109.11570811548079</v>
      </c>
    </row>
    <row r="200" spans="1:6" ht="12.75" customHeight="1" x14ac:dyDescent="0.2">
      <c r="A200" s="63" t="s">
        <v>401</v>
      </c>
      <c r="B200" s="64" t="s">
        <v>402</v>
      </c>
      <c r="C200" s="247" t="s">
        <v>401</v>
      </c>
      <c r="D200" s="194">
        <v>3838.65</v>
      </c>
      <c r="E200" s="194"/>
      <c r="F200" s="45">
        <f t="shared" si="26"/>
        <v>0</v>
      </c>
    </row>
    <row r="201" spans="1:6" ht="12.75" customHeight="1" x14ac:dyDescent="0.2">
      <c r="A201" s="63">
        <v>3299</v>
      </c>
      <c r="B201" s="64" t="s">
        <v>403</v>
      </c>
      <c r="C201" s="247" t="s">
        <v>404</v>
      </c>
      <c r="D201" s="194">
        <v>2547.29</v>
      </c>
      <c r="E201" s="194">
        <v>6616.99</v>
      </c>
      <c r="F201" s="45">
        <f t="shared" si="26"/>
        <v>259.76586882530063</v>
      </c>
    </row>
    <row r="202" spans="1:6" ht="12.75" customHeight="1" x14ac:dyDescent="0.2">
      <c r="A202" s="63">
        <v>34</v>
      </c>
      <c r="B202" s="183" t="s">
        <v>405</v>
      </c>
      <c r="C202" s="247" t="s">
        <v>406</v>
      </c>
      <c r="D202" s="60">
        <f t="shared" ref="D202:E202" si="37">D203+D208+D216</f>
        <v>4860.0200000000004</v>
      </c>
      <c r="E202" s="60">
        <f t="shared" si="37"/>
        <v>1017.96</v>
      </c>
      <c r="F202" s="45">
        <f t="shared" si="26"/>
        <v>20.945592816490468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4860.0200000000004</v>
      </c>
      <c r="E216" s="60">
        <f t="shared" si="40"/>
        <v>1017.96</v>
      </c>
      <c r="F216" s="45">
        <f t="shared" si="26"/>
        <v>20.945592816490468</v>
      </c>
    </row>
    <row r="217" spans="1:6" ht="12.75" customHeight="1" x14ac:dyDescent="0.2">
      <c r="A217" s="63">
        <v>3431</v>
      </c>
      <c r="B217" s="182" t="s">
        <v>435</v>
      </c>
      <c r="C217" s="247" t="s">
        <v>436</v>
      </c>
      <c r="D217" s="194">
        <v>905.71</v>
      </c>
      <c r="E217" s="194">
        <v>1017.96</v>
      </c>
      <c r="F217" s="45">
        <f t="shared" si="26"/>
        <v>112.39359176778439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3904.31</v>
      </c>
      <c r="E219" s="194"/>
      <c r="F219" s="45">
        <f t="shared" si="26"/>
        <v>0</v>
      </c>
    </row>
    <row r="220" spans="1:6" ht="12.75" customHeight="1" x14ac:dyDescent="0.2">
      <c r="A220" s="63">
        <v>3434</v>
      </c>
      <c r="B220" s="65" t="s">
        <v>441</v>
      </c>
      <c r="C220" s="247" t="s">
        <v>442</v>
      </c>
      <c r="D220" s="194">
        <v>50</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2400</v>
      </c>
      <c r="E262" s="60">
        <f t="shared" si="55"/>
        <v>3320</v>
      </c>
      <c r="F262" s="45">
        <f t="shared" ref="F262:F268" si="56">IF(D262&lt;&gt;0,IF(E262/D262&gt;=100,"&gt;&gt;100",E262/D262*100),"-")</f>
        <v>138.33333333333334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2400</v>
      </c>
      <c r="E269" s="60">
        <f t="shared" si="58"/>
        <v>3320</v>
      </c>
      <c r="F269" s="45">
        <f t="shared" ref="F269:F272" si="59">IF(D269&lt;&gt;0,IF(E269/D269&gt;=100,"&gt;&gt;100",E269/D269*100),"-")</f>
        <v>138.33333333333334</v>
      </c>
    </row>
    <row r="270" spans="1:6" ht="12.75" customHeight="1" x14ac:dyDescent="0.2">
      <c r="A270" s="63">
        <v>3721</v>
      </c>
      <c r="B270" s="65" t="s">
        <v>532</v>
      </c>
      <c r="C270" s="247" t="s">
        <v>533</v>
      </c>
      <c r="D270" s="194">
        <v>2400</v>
      </c>
      <c r="E270" s="194">
        <v>3320</v>
      </c>
      <c r="F270" s="45">
        <f t="shared" si="59"/>
        <v>138.33333333333334</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2416.58</v>
      </c>
      <c r="E273" s="60">
        <f t="shared" si="60"/>
        <v>2514.4299999999998</v>
      </c>
      <c r="F273" s="45">
        <f t="shared" ref="F273:F277" si="61">IF(D273&lt;&gt;0,IF(E273/D273&gt;=100,"&gt;&gt;100",E273/D273*100),"-")</f>
        <v>104.04911072672951</v>
      </c>
    </row>
    <row r="274" spans="1:6" ht="12.75" customHeight="1" x14ac:dyDescent="0.2">
      <c r="A274" s="63">
        <v>381</v>
      </c>
      <c r="B274" s="64" t="s">
        <v>540</v>
      </c>
      <c r="C274" s="247" t="s">
        <v>541</v>
      </c>
      <c r="D274" s="60">
        <f t="shared" ref="D274:E274" si="62">SUM(D275:D277)</f>
        <v>2416.58</v>
      </c>
      <c r="E274" s="60">
        <f t="shared" si="62"/>
        <v>2514.4299999999998</v>
      </c>
      <c r="F274" s="45">
        <f t="shared" si="61"/>
        <v>104.04911072672951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2416.58</v>
      </c>
      <c r="E276" s="194">
        <v>2514.4299999999998</v>
      </c>
      <c r="F276" s="45">
        <f t="shared" si="61"/>
        <v>104.04911072672951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1930801.52</v>
      </c>
      <c r="E299" s="60">
        <f>E152-E297+E298</f>
        <v>2117196.5</v>
      </c>
      <c r="F299" s="45">
        <f t="shared" si="68"/>
        <v>109.65376182218876</v>
      </c>
    </row>
    <row r="300" spans="1:6" ht="12.75" customHeight="1" x14ac:dyDescent="0.2">
      <c r="A300" s="63" t="s">
        <v>581</v>
      </c>
      <c r="B300" s="64" t="s">
        <v>592</v>
      </c>
      <c r="C300" s="247" t="s">
        <v>593</v>
      </c>
      <c r="D300" s="60">
        <f>IF(D6&gt;=D299,D6-D299,0)</f>
        <v>45618.709999999963</v>
      </c>
      <c r="E300" s="60">
        <f>IF(E6&gt;=E299,E6-E299,0)</f>
        <v>0</v>
      </c>
      <c r="F300" s="45">
        <f t="shared" si="68"/>
        <v>0</v>
      </c>
    </row>
    <row r="301" spans="1:6" ht="12.75" customHeight="1" x14ac:dyDescent="0.2">
      <c r="A301" s="63" t="s">
        <v>581</v>
      </c>
      <c r="B301" s="64" t="s">
        <v>594</v>
      </c>
      <c r="C301" s="247" t="s">
        <v>595</v>
      </c>
      <c r="D301" s="60">
        <f>IF(D299&gt;=D6,D299-D6,0)</f>
        <v>0</v>
      </c>
      <c r="E301" s="60">
        <f>IF(E299&gt;=E6,E299-E6,0)</f>
        <v>59460.15000000014</v>
      </c>
      <c r="F301" s="45" t="str">
        <f t="shared" si="68"/>
        <v>-</v>
      </c>
    </row>
    <row r="302" spans="1:6" ht="12.75" customHeight="1" x14ac:dyDescent="0.2">
      <c r="A302" s="63">
        <v>92211</v>
      </c>
      <c r="B302" s="64" t="s">
        <v>596</v>
      </c>
      <c r="C302" s="247" t="s">
        <v>597</v>
      </c>
      <c r="D302" s="194">
        <v>61027.97</v>
      </c>
      <c r="E302" s="194">
        <v>180083.63</v>
      </c>
      <c r="F302" s="45">
        <f t="shared" si="68"/>
        <v>295.08376241254621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150924.15</v>
      </c>
      <c r="F304" s="45" t="str">
        <f t="shared" si="68"/>
        <v>-</v>
      </c>
    </row>
    <row r="305" spans="1:6" ht="12" x14ac:dyDescent="0.2">
      <c r="A305" s="63">
        <v>9661</v>
      </c>
      <c r="B305" s="220" t="s">
        <v>602</v>
      </c>
      <c r="C305" s="247" t="s">
        <v>603</v>
      </c>
      <c r="D305" s="194">
        <v>0</v>
      </c>
      <c r="E305" s="194">
        <v>371.62</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84388.31</v>
      </c>
      <c r="E360" s="60">
        <f t="shared" si="86"/>
        <v>73636.509999999995</v>
      </c>
      <c r="F360" s="45">
        <f t="shared" si="72"/>
        <v>87.259135773663431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84388.31</v>
      </c>
      <c r="E373" s="60">
        <f t="shared" si="90"/>
        <v>73636.509999999995</v>
      </c>
      <c r="F373" s="45">
        <f t="shared" si="72"/>
        <v>87.259135773663431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3011.87</v>
      </c>
      <c r="E379" s="60">
        <f t="shared" si="92"/>
        <v>2350.37</v>
      </c>
      <c r="F379" s="45">
        <f t="shared" si="72"/>
        <v>78.036900663043227</v>
      </c>
    </row>
    <row r="380" spans="1:6" ht="12.75" customHeight="1" x14ac:dyDescent="0.2">
      <c r="A380" s="63">
        <v>4221</v>
      </c>
      <c r="B380" s="64" t="s">
        <v>647</v>
      </c>
      <c r="C380" s="247" t="s">
        <v>739</v>
      </c>
      <c r="D380" s="194">
        <v>3011.87</v>
      </c>
      <c r="E380" s="194">
        <v>459.98</v>
      </c>
      <c r="F380" s="45">
        <f t="shared" si="72"/>
        <v>15.272239505689159</v>
      </c>
    </row>
    <row r="381" spans="1:6" ht="12.75" customHeight="1" x14ac:dyDescent="0.2">
      <c r="A381" s="63">
        <v>4222</v>
      </c>
      <c r="B381" s="64" t="s">
        <v>740</v>
      </c>
      <c r="C381" s="247" t="s">
        <v>741</v>
      </c>
      <c r="D381" s="194">
        <v>0</v>
      </c>
      <c r="E381" s="194">
        <v>1593.75</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296.64</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81376.44</v>
      </c>
      <c r="E393" s="60">
        <f t="shared" si="94"/>
        <v>71286.14</v>
      </c>
      <c r="F393" s="45">
        <f t="shared" si="72"/>
        <v>87.600465196069038</v>
      </c>
    </row>
    <row r="394" spans="1:6" ht="12.75" customHeight="1" x14ac:dyDescent="0.2">
      <c r="A394" s="63">
        <v>4241</v>
      </c>
      <c r="B394" s="64" t="s">
        <v>756</v>
      </c>
      <c r="C394" s="247" t="s">
        <v>757</v>
      </c>
      <c r="D394" s="194">
        <v>81376.44</v>
      </c>
      <c r="E394" s="194">
        <v>71286.14</v>
      </c>
      <c r="F394" s="45">
        <f t="shared" si="72"/>
        <v>87.600465196069038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84388.31</v>
      </c>
      <c r="E418" s="60">
        <f t="shared" si="102"/>
        <v>73636.509999999995</v>
      </c>
      <c r="F418" s="45">
        <f t="shared" si="72"/>
        <v>87.259135773663431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157825.24</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1976420.23</v>
      </c>
      <c r="E422" s="60">
        <f>E6+E308</f>
        <v>2057736.3499999999</v>
      </c>
      <c r="F422" s="45">
        <f t="shared" si="72"/>
        <v>104.11431328043024</v>
      </c>
    </row>
    <row r="423" spans="1:6" ht="12.75" customHeight="1" x14ac:dyDescent="0.2">
      <c r="A423" s="63" t="s">
        <v>581</v>
      </c>
      <c r="B423" s="64" t="s">
        <v>804</v>
      </c>
      <c r="C423" s="247" t="s">
        <v>805</v>
      </c>
      <c r="D423" s="60">
        <f t="shared" ref="D423:E423" si="103">D299+D360</f>
        <v>2015189.83</v>
      </c>
      <c r="E423" s="60">
        <f t="shared" si="103"/>
        <v>2190833.0099999998</v>
      </c>
      <c r="F423" s="45">
        <f t="shared" si="72"/>
        <v>108.7159620093954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38769.600000000093</v>
      </c>
      <c r="E425" s="60">
        <f t="shared" si="105"/>
        <v>133096.65999999992</v>
      </c>
      <c r="F425" s="45">
        <f t="shared" si="72"/>
        <v>343.30160744500745</v>
      </c>
    </row>
    <row r="426" spans="1:6" ht="12.75" customHeight="1" x14ac:dyDescent="0.2">
      <c r="A426" s="251" t="s">
        <v>810</v>
      </c>
      <c r="B426" s="183" t="s">
        <v>811</v>
      </c>
      <c r="C426" s="252" t="s">
        <v>812</v>
      </c>
      <c r="D426" s="60">
        <f t="shared" ref="D426:E426" si="106">IF(D302-D303+D419-D420&gt;=0,D302-D303+D419-D420,0)</f>
        <v>61027.97</v>
      </c>
      <c r="E426" s="60">
        <f t="shared" si="106"/>
        <v>22258.390000000014</v>
      </c>
      <c r="F426" s="45">
        <f t="shared" si="72"/>
        <v>36.472440423628726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150924.15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1976420.23</v>
      </c>
      <c r="E643" s="60">
        <f>E422+E430</f>
        <v>2057736.3499999999</v>
      </c>
      <c r="F643" s="45">
        <f t="shared" si="109"/>
        <v>104.11431328043024</v>
      </c>
    </row>
    <row r="644" spans="1:6" ht="12.75" customHeight="1" x14ac:dyDescent="0.2">
      <c r="A644" s="63" t="s">
        <v>581</v>
      </c>
      <c r="B644" s="64" t="s">
        <v>1237</v>
      </c>
      <c r="C644" s="247" t="s">
        <v>1238</v>
      </c>
      <c r="D644" s="60">
        <f>D423+D535</f>
        <v>2015189.83</v>
      </c>
      <c r="E644" s="60">
        <f>E423+E535</f>
        <v>2190833.0099999998</v>
      </c>
      <c r="F644" s="45">
        <f t="shared" si="109"/>
        <v>108.7159620093954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38769.600000000093</v>
      </c>
      <c r="E646" s="60">
        <f t="shared" si="164"/>
        <v>133096.65999999992</v>
      </c>
      <c r="F646" s="45">
        <f t="shared" si="109"/>
        <v>343.30160744500745</v>
      </c>
    </row>
    <row r="647" spans="1:6" ht="24" x14ac:dyDescent="0.2">
      <c r="A647" s="251" t="s">
        <v>1243</v>
      </c>
      <c r="B647" s="64" t="s">
        <v>1244</v>
      </c>
      <c r="C647" s="252" t="s">
        <v>1243</v>
      </c>
      <c r="D647" s="60">
        <f>IF(D426-D427+D641-D642&gt;=0,D426-D427+D641-D642,0)</f>
        <v>61027.97</v>
      </c>
      <c r="E647" s="60">
        <f>IF(E426-E427+E641-E642&gt;=0,E426-E427+E641-E642,0)</f>
        <v>22258.390000000014</v>
      </c>
      <c r="F647" s="45">
        <f t="shared" si="109"/>
        <v>36.472440423628726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22258.369999999908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110838.2699999999</v>
      </c>
      <c r="F650" s="45" t="str">
        <f t="shared" si="109"/>
        <v>-</v>
      </c>
    </row>
    <row r="651" spans="1:6" ht="24" x14ac:dyDescent="0.2">
      <c r="A651" s="249" t="s">
        <v>1251</v>
      </c>
      <c r="B651" s="184" t="s">
        <v>1252</v>
      </c>
      <c r="C651" s="250" t="s">
        <v>1251</v>
      </c>
      <c r="D651" s="196">
        <v>142654.78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68810.48</v>
      </c>
      <c r="E653" s="194">
        <v>35048.629999999997</v>
      </c>
      <c r="F653" s="45">
        <f t="shared" ref="F653:F740" si="167">IF(D653&lt;&gt;0,IF(E653/D653&gt;=100,"&gt;&gt;100",E653/D653*100),"-")</f>
        <v>50.93501745664323</v>
      </c>
    </row>
    <row r="654" spans="1:6" ht="12.75" customHeight="1" x14ac:dyDescent="0.2">
      <c r="A654" s="63" t="s">
        <v>1256</v>
      </c>
      <c r="B654" s="64" t="s">
        <v>1257</v>
      </c>
      <c r="C654" s="247" t="s">
        <v>1256</v>
      </c>
      <c r="D654" s="194">
        <v>240090.73</v>
      </c>
      <c r="E654" s="194">
        <v>249373.27</v>
      </c>
      <c r="F654" s="45">
        <f t="shared" si="167"/>
        <v>103.86626339134375</v>
      </c>
    </row>
    <row r="655" spans="1:6" ht="12.75" customHeight="1" x14ac:dyDescent="0.2">
      <c r="A655" s="63" t="s">
        <v>1258</v>
      </c>
      <c r="B655" s="64" t="s">
        <v>1259</v>
      </c>
      <c r="C655" s="247" t="s">
        <v>1258</v>
      </c>
      <c r="D655" s="194">
        <v>273852.58</v>
      </c>
      <c r="E655" s="194">
        <v>235032.48</v>
      </c>
      <c r="F655" s="45">
        <f t="shared" si="167"/>
        <v>85.824453434033742</v>
      </c>
    </row>
    <row r="656" spans="1:6" ht="24" x14ac:dyDescent="0.2">
      <c r="A656" s="63">
        <v>11</v>
      </c>
      <c r="B656" s="64" t="s">
        <v>1260</v>
      </c>
      <c r="C656" s="247" t="s">
        <v>1261</v>
      </c>
      <c r="D656" s="60">
        <f t="shared" ref="D656:E656" si="168">+D653+D654-D655</f>
        <v>35048.630000000005</v>
      </c>
      <c r="E656" s="60">
        <f t="shared" si="168"/>
        <v>49389.419999999955</v>
      </c>
      <c r="F656" s="45">
        <f t="shared" si="167"/>
        <v>140.91683469510775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60</v>
      </c>
      <c r="E658" s="253">
        <v>60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55</v>
      </c>
      <c r="E660" s="253">
        <v>55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1764164.17</v>
      </c>
      <c r="E683" s="192">
        <v>1819932.44</v>
      </c>
      <c r="F683" s="71">
        <f t="shared" si="167"/>
        <v>103.16117235279754</v>
      </c>
    </row>
    <row r="684" spans="1:6" ht="24" x14ac:dyDescent="0.2">
      <c r="A684" s="70">
        <v>63613</v>
      </c>
      <c r="B684" s="182" t="s">
        <v>1317</v>
      </c>
      <c r="C684" s="278" t="s">
        <v>1318</v>
      </c>
      <c r="D684" s="192">
        <v>2000</v>
      </c>
      <c r="E684" s="192">
        <v>245</v>
      </c>
      <c r="F684" s="71">
        <f t="shared" si="167"/>
        <v>12.25</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19206</v>
      </c>
      <c r="E702" s="192">
        <v>7710.8</v>
      </c>
      <c r="F702" s="71">
        <f t="shared" si="167"/>
        <v>40.147870457148812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4856.72</v>
      </c>
      <c r="E732" s="192"/>
      <c r="F732" s="71">
        <f t="shared" si="167"/>
        <v>0</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24455.18</v>
      </c>
      <c r="E734" s="192">
        <v>25832.69</v>
      </c>
      <c r="F734" s="71">
        <f t="shared" si="167"/>
        <v>105.63279436094928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3179.67</v>
      </c>
      <c r="E736" s="194">
        <v>3339</v>
      </c>
      <c r="F736" s="45">
        <f t="shared" si="167"/>
        <v>105.01089735727291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2502.98</v>
      </c>
      <c r="E738" s="194">
        <v>1095.83</v>
      </c>
      <c r="F738" s="45">
        <f t="shared" si="167"/>
        <v>43.781013032465296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3527.84</v>
      </c>
      <c r="E741" s="192">
        <v>3532.34</v>
      </c>
      <c r="F741" s="71">
        <f t="shared" ref="F741:F1006" si="169">IF(D741&lt;&gt;0,IF(E741/D741&gt;=100,"&gt;&gt;100",E741/D741*100),"-")</f>
        <v>100.1275568052973</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v>1660</v>
      </c>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2400</v>
      </c>
      <c r="E850" s="194">
        <v>1660</v>
      </c>
      <c r="F850" s="45">
        <f t="shared" si="169"/>
        <v>69.166666666666671</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47" sqref="E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1924775.78</v>
      </c>
      <c r="E6" s="180">
        <f t="shared" si="0"/>
        <v>1983316.3</v>
      </c>
      <c r="F6" s="181">
        <f t="shared" ref="F6:F298" si="1">IF(D6&gt;0,IF(E6/D6&gt;=100,"&gt;&gt;100",E6/D6*100),"-")</f>
        <v>103.0414202323348</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1745214.74</v>
      </c>
      <c r="E7" s="79">
        <f t="shared" si="2"/>
        <v>1780592.6</v>
      </c>
      <c r="F7" s="71">
        <f t="shared" si="1"/>
        <v>102.02713506763071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16265.12</v>
      </c>
      <c r="E8" s="79">
        <f>E9+E10-E11</f>
        <v>16104.04</v>
      </c>
      <c r="F8" s="71">
        <f t="shared" si="1"/>
        <v>99.009659934879053</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15666.6</v>
      </c>
      <c r="E9" s="192">
        <v>15666.6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598.52</v>
      </c>
      <c r="E10" s="192">
        <v>437.44</v>
      </c>
      <c r="F10" s="71">
        <f t="shared" si="1"/>
        <v>73.086947804584639</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1728949.6199999999</v>
      </c>
      <c r="E12" s="79">
        <f t="shared" si="3"/>
        <v>1764488.56</v>
      </c>
      <c r="F12" s="71">
        <f t="shared" si="1"/>
        <v>102.05552201110406</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1541878.0799999998</v>
      </c>
      <c r="E13" s="79">
        <f t="shared" si="4"/>
        <v>1517109.2599999998</v>
      </c>
      <c r="F13" s="71">
        <f t="shared" si="1"/>
        <v>98.393594129050726</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1847107.88</v>
      </c>
      <c r="E15" s="192">
        <v>1847107.88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305229.8</v>
      </c>
      <c r="E18" s="192">
        <v>329998.62</v>
      </c>
      <c r="F18" s="71">
        <f t="shared" si="1"/>
        <v>108.11481054602139</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9802.1000000000349</v>
      </c>
      <c r="E19" s="79">
        <f t="shared" si="5"/>
        <v>20.410000000032596</v>
      </c>
      <c r="F19" s="71">
        <f t="shared" si="1"/>
        <v>0.20822068740405142</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374867.18</v>
      </c>
      <c r="E20" s="192">
        <v>371190.3</v>
      </c>
      <c r="F20" s="71">
        <f t="shared" si="1"/>
        <v>99.019151263122055</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5259.8</v>
      </c>
      <c r="E21" s="192">
        <v>3666.05</v>
      </c>
      <c r="F21" s="71">
        <f t="shared" si="1"/>
        <v>69.699418228829984</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3191.65</v>
      </c>
      <c r="E22" s="192">
        <v>3191.65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1377.21</v>
      </c>
      <c r="E24" s="192">
        <v>1377.21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4491.9399999999996</v>
      </c>
      <c r="E25" s="192">
        <v>4788.58</v>
      </c>
      <c r="F25" s="71">
        <f t="shared" si="1"/>
        <v>106.60382819004708</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71388.899999999994</v>
      </c>
      <c r="E26" s="192">
        <v>71388.899999999994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450774.58</v>
      </c>
      <c r="E28" s="192">
        <v>455582.28</v>
      </c>
      <c r="F28" s="71">
        <f t="shared" si="1"/>
        <v>101.06654195096804</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176159.34999999998</v>
      </c>
      <c r="E35" s="79">
        <f t="shared" si="7"/>
        <v>246248.8</v>
      </c>
      <c r="F35" s="71">
        <f t="shared" si="1"/>
        <v>139.78752759930146</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255869.37</v>
      </c>
      <c r="E36" s="192">
        <v>327155.51</v>
      </c>
      <c r="F36" s="71">
        <f t="shared" si="1"/>
        <v>127.86036484163776</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79710.02</v>
      </c>
      <c r="E40" s="192">
        <v>80906.710000000006</v>
      </c>
      <c r="F40" s="71">
        <f t="shared" si="1"/>
        <v>101.50130435295337</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1110.0899999999999</v>
      </c>
      <c r="E45" s="79">
        <f t="shared" si="9"/>
        <v>1110.0899999999999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1110.0899999999999</v>
      </c>
      <c r="E47" s="192">
        <v>1110.0899999999999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18523.689999999999</v>
      </c>
      <c r="E54" s="192">
        <v>19174.95</v>
      </c>
      <c r="F54" s="71">
        <f t="shared" si="1"/>
        <v>103.51582217150039</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18523.689999999999</v>
      </c>
      <c r="E55" s="192">
        <v>19174.95</v>
      </c>
      <c r="F55" s="71">
        <f t="shared" si="1"/>
        <v>103.51582217150039</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179561.03999999998</v>
      </c>
      <c r="E69" s="79">
        <f>E70+E82+E88+E119+E135+E147+E165+E171</f>
        <v>202723.69999999998</v>
      </c>
      <c r="F69" s="71">
        <f t="shared" si="1"/>
        <v>112.89960227452458</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35048.629999999997</v>
      </c>
      <c r="E70" s="79">
        <f t="shared" si="12"/>
        <v>49389.42</v>
      </c>
      <c r="F70" s="71">
        <f t="shared" si="1"/>
        <v>140.91683469510792</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35026.75</v>
      </c>
      <c r="E71" s="79">
        <f t="shared" si="13"/>
        <v>49389.42</v>
      </c>
      <c r="F71" s="71">
        <f t="shared" si="1"/>
        <v>141.00486057084942</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35026.75</v>
      </c>
      <c r="E73" s="192">
        <v>49389.42</v>
      </c>
      <c r="F73" s="71">
        <f t="shared" si="1"/>
        <v>141.00486057084942</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21.88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1857.63</v>
      </c>
      <c r="E82" s="79">
        <f>SUM(E83:E85)-E86+E87</f>
        <v>2410.13</v>
      </c>
      <c r="F82" s="71">
        <f t="shared" si="1"/>
        <v>129.74219839257549</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159.93</v>
      </c>
      <c r="E84" s="192">
        <v>159.93</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867.95</v>
      </c>
      <c r="E85" s="192">
        <v>867.95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829.75</v>
      </c>
      <c r="E87" s="192">
        <v>1382.25</v>
      </c>
      <c r="F87" s="71">
        <f t="shared" si="1"/>
        <v>166.58632118107863</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0</v>
      </c>
      <c r="E147" s="79">
        <f t="shared" si="24"/>
        <v>150924.15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150552.53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150552.53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371.62</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142654.78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142654.78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1924775.7799999998</v>
      </c>
      <c r="E176" s="79">
        <f>E177+E251</f>
        <v>1983316.2999999998</v>
      </c>
      <c r="F176" s="71">
        <f t="shared" si="1"/>
        <v>103.0414202323348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153175.75000000003</v>
      </c>
      <c r="E177" s="79">
        <f>E178+E197+E203+E219+E247+E248</f>
        <v>158510.91999999998</v>
      </c>
      <c r="F177" s="71">
        <f t="shared" si="1"/>
        <v>103.48303827466158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145848.55000000002</v>
      </c>
      <c r="E178" s="79">
        <f>SUM(E179:E181)+E185+E186+SUM(E194:E196)</f>
        <v>157017.22999999998</v>
      </c>
      <c r="F178" s="71">
        <f t="shared" si="1"/>
        <v>107.65772439972832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142637.48000000001</v>
      </c>
      <c r="E179" s="192">
        <v>152073.26</v>
      </c>
      <c r="F179" s="71">
        <f t="shared" si="1"/>
        <v>106.61521782353418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231.59</v>
      </c>
      <c r="E180" s="192">
        <v>3609.21</v>
      </c>
      <c r="F180" s="71">
        <f t="shared" si="1"/>
        <v>1558.4481195215683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81.08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81.08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2979.48</v>
      </c>
      <c r="E196" s="192">
        <v>1253.68</v>
      </c>
      <c r="F196" s="71">
        <f t="shared" si="1"/>
        <v>42.07714097762026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7327.2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v>7327.2</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1493.69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1771600.0299999998</v>
      </c>
      <c r="E251" s="79">
        <f>+E252+E255-E264+E274+E291</f>
        <v>1824805.38</v>
      </c>
      <c r="F251" s="71">
        <f t="shared" si="1"/>
        <v>103.00323713586752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1749341.66</v>
      </c>
      <c r="E252" s="79">
        <f>E253-E254</f>
        <v>1784719.5</v>
      </c>
      <c r="F252" s="71">
        <f t="shared" si="1"/>
        <v>102.02235165427891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1749341.66</v>
      </c>
      <c r="E253" s="192">
        <v>1784719.5</v>
      </c>
      <c r="F253" s="71">
        <f t="shared" si="1"/>
        <v>102.02235165427891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22258.369999999995</v>
      </c>
      <c r="E255" s="79">
        <f>E256-E260</f>
        <v>-110838.27</v>
      </c>
      <c r="F255" s="71">
        <f t="shared" si="1"/>
        <v>-497.96220477959537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180083.61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180083.61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157825.24</v>
      </c>
      <c r="E260" s="79">
        <f>SUM(E261:E263)</f>
        <v>110838.27</v>
      </c>
      <c r="F260" s="71">
        <f t="shared" si="1"/>
        <v>70.228481832183505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110838.27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157825.24</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0</v>
      </c>
      <c r="E274" s="79">
        <f>SUM(E275:E277)+SUM(E286:E290)</f>
        <v>150924.15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150552.53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150552.53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371.62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18849.599999999999</v>
      </c>
      <c r="E297" s="79">
        <f t="shared" si="42"/>
        <v>18849.599999999999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18849.599999999999</v>
      </c>
      <c r="E298" s="193">
        <v>18849.599999999999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150924.15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829.75</v>
      </c>
      <c r="E308" s="192">
        <v>1382.25</v>
      </c>
      <c r="F308" s="71">
        <f t="shared" si="43"/>
        <v>166.58632118107863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62.5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145848.54999999999</v>
      </c>
      <c r="E337" s="192">
        <v>156954.73000000001</v>
      </c>
      <c r="F337" s="71">
        <f t="shared" si="43"/>
        <v>107.6148717282414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7327.2</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1493.69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18849.599999999999</v>
      </c>
      <c r="E397" s="284">
        <v>18849.599999999999</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3"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2015189.83</v>
      </c>
      <c r="E114" s="60">
        <f t="shared" si="22"/>
        <v>2190833.0099999998</v>
      </c>
      <c r="F114" s="45">
        <f t="shared" si="1"/>
        <v>108.7159620093954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2015189.83</v>
      </c>
      <c r="E118" s="60">
        <f t="shared" si="24"/>
        <v>2190833.0099999998</v>
      </c>
      <c r="F118" s="45">
        <f t="shared" si="1"/>
        <v>108.7159620093954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2015189.83</v>
      </c>
      <c r="E120" s="194">
        <v>2190833.0099999998</v>
      </c>
      <c r="F120" s="45">
        <f t="shared" si="1"/>
        <v>108.7159620093954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2015189.83</v>
      </c>
      <c r="E141" s="81">
        <f t="shared" si="28"/>
        <v>2190833.0099999998</v>
      </c>
      <c r="F141" s="61">
        <f t="shared" si="1"/>
        <v>108.7159620093954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3"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153175.75</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2199553.7699999996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2116579.6599999997</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1961676.01</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146717.14000000001</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1017.96</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7168.55</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80963.710000000006</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2010.4</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2194218.6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2112738.1800000002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1869795.79</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143339.51999999999</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93688</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5914.87</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80963.710000000006</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516.71</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158510.91999999946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62.5</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62.5</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v>62.5</v>
      </c>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158448.42000000001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1493.69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156954.73000000001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16328</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3546</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bernarda.bernardic@gmail.com</cp:lastModifiedBy>
  <cp:lastPrinted>2026-01-28T15:16:09Z</cp:lastPrinted>
  <dcterms:created xsi:type="dcterms:W3CDTF">2022-04-01T05:14:30Z</dcterms:created>
  <dcterms:modified xsi:type="dcterms:W3CDTF">2026-02-04T11:37:08Z</dcterms:modified>
</cp:coreProperties>
</file>